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Diplome\OneDrive\Desktop\statistica sf de sem I 2021-2022\"/>
    </mc:Choice>
  </mc:AlternateContent>
  <bookViews>
    <workbookView xWindow="-105" yWindow="-105" windowWidth="19425" windowHeight="10305"/>
  </bookViews>
  <sheets>
    <sheet name="= Clasa" sheetId="1" r:id="rId1"/>
    <sheet name="baza" sheetId="3" state="hidden" r:id="rId2"/>
    <sheet name="Lista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N12" i="1" l="1"/>
  <c r="P12" i="1"/>
  <c r="R12" i="1"/>
  <c r="Q12" i="1"/>
  <c r="S12" i="1"/>
  <c r="O12" i="1"/>
  <c r="W12" i="1" l="1"/>
  <c r="U12" i="1"/>
  <c r="AA12" i="1"/>
  <c r="Y12" i="1"/>
  <c r="S6" i="1" l="1"/>
  <c r="D6" i="1" l="1"/>
  <c r="C46" i="1" s="1" a="1"/>
  <c r="C46" i="1" s="1"/>
  <c r="AI4" i="1"/>
  <c r="AG6" i="1"/>
  <c r="Y6" i="1"/>
  <c r="W6" i="1"/>
  <c r="U6" i="1"/>
  <c r="O6" i="1"/>
  <c r="M6" i="1"/>
  <c r="AA42" i="1"/>
  <c r="AA43" i="1"/>
  <c r="AA44" i="1"/>
  <c r="AA45" i="1"/>
  <c r="AA46" i="1"/>
  <c r="B41" i="1" l="1" a="1"/>
  <c r="B41" i="1" s="1"/>
  <c r="B32" i="1" a="1"/>
  <c r="B32" i="1" s="1"/>
  <c r="B18" i="1" a="1"/>
  <c r="B18" i="1" s="1"/>
  <c r="B46" i="1" a="1"/>
  <c r="B46" i="1" s="1"/>
  <c r="B23" i="1" a="1"/>
  <c r="B23" i="1" s="1"/>
  <c r="B15" i="1" a="1"/>
  <c r="B15" i="1" s="1"/>
  <c r="B40" i="1" a="1"/>
  <c r="B40" i="1" s="1"/>
  <c r="AK34" i="1" a="1"/>
  <c r="AK34" i="1" s="1"/>
  <c r="B38" i="1" a="1"/>
  <c r="B38" i="1" s="1"/>
  <c r="B16" i="1" a="1"/>
  <c r="B16" i="1" s="1"/>
  <c r="AK32" i="1" a="1"/>
  <c r="AK32" i="1" s="1"/>
  <c r="AC12" i="1" s="1"/>
  <c r="AK18" i="1" a="1"/>
  <c r="AK18" i="1" s="1"/>
  <c r="B37" i="1" a="1"/>
  <c r="B37" i="1" s="1"/>
  <c r="B29" i="1" a="1"/>
  <c r="B29" i="1" s="1"/>
  <c r="AK39" i="1" a="1"/>
  <c r="AK39" i="1" s="1"/>
  <c r="AK17" i="1" a="1"/>
  <c r="AK17" i="1" s="1"/>
  <c r="B44" i="1" a="1"/>
  <c r="B44" i="1" s="1"/>
  <c r="B28" i="1" a="1"/>
  <c r="B28" i="1" s="1"/>
  <c r="B21" i="1" a="1"/>
  <c r="B21" i="1" s="1"/>
  <c r="AK38" i="1" a="1"/>
  <c r="AK38" i="1" s="1"/>
  <c r="AK23" i="1" a="1"/>
  <c r="AK23" i="1" s="1"/>
  <c r="B43" i="1" a="1"/>
  <c r="B43" i="1" s="1"/>
  <c r="B27" i="1" a="1"/>
  <c r="B27" i="1" s="1"/>
  <c r="AK45" i="1" a="1"/>
  <c r="AK45" i="1" s="1"/>
  <c r="AK29" i="1" a="1"/>
  <c r="AK29" i="1" s="1"/>
  <c r="AK22" i="1" a="1"/>
  <c r="AK22" i="1" s="1"/>
  <c r="AK15" i="1" a="1"/>
  <c r="AK15" i="1" s="1"/>
  <c r="AK42" i="1" a="1"/>
  <c r="AK42" i="1" s="1"/>
  <c r="B30" i="1" a="1"/>
  <c r="B30" i="1" s="1"/>
  <c r="AK40" i="1" a="1"/>
  <c r="AK40" i="1" s="1"/>
  <c r="AK24" i="1" a="1"/>
  <c r="AK24" i="1" s="1"/>
  <c r="B45" i="1" a="1"/>
  <c r="B45" i="1" s="1"/>
  <c r="B22" i="1" a="1"/>
  <c r="B22" i="1" s="1"/>
  <c r="AK31" i="1" a="1"/>
  <c r="AK31" i="1" s="1"/>
  <c r="B36" i="1" a="1"/>
  <c r="B36" i="1" s="1"/>
  <c r="AK46" i="1" a="1"/>
  <c r="AK46" i="1" s="1"/>
  <c r="AK30" i="1" a="1"/>
  <c r="AK30" i="1" s="1"/>
  <c r="AK16" i="1" a="1"/>
  <c r="AK16" i="1" s="1"/>
  <c r="B35" i="1" a="1"/>
  <c r="B35" i="1" s="1"/>
  <c r="B20" i="1" a="1"/>
  <c r="B20" i="1" s="1"/>
  <c r="AK37" i="1" a="1"/>
  <c r="AK37" i="1" s="1"/>
  <c r="B42" i="1" a="1"/>
  <c r="B42" i="1" s="1"/>
  <c r="B34" i="1" a="1"/>
  <c r="B34" i="1" s="1"/>
  <c r="B26" i="1" a="1"/>
  <c r="B26" i="1" s="1"/>
  <c r="AK44" i="1" a="1"/>
  <c r="AK44" i="1" s="1"/>
  <c r="AK36" i="1" a="1"/>
  <c r="AK36" i="1" s="1"/>
  <c r="AK28" i="1" a="1"/>
  <c r="AK28" i="1" s="1"/>
  <c r="AK21" i="1" a="1"/>
  <c r="AK21" i="1" s="1"/>
  <c r="C15" i="1" a="1"/>
  <c r="C15" i="1" s="1"/>
  <c r="B33" i="1" a="1"/>
  <c r="B33" i="1" s="1"/>
  <c r="B25" i="1" a="1"/>
  <c r="B25" i="1" s="1"/>
  <c r="B19" i="1" a="1"/>
  <c r="B19" i="1" s="1"/>
  <c r="AK43" i="1" a="1"/>
  <c r="AK43" i="1" s="1"/>
  <c r="AK35" i="1" a="1"/>
  <c r="AK35" i="1" s="1"/>
  <c r="AK27" i="1" a="1"/>
  <c r="AK27" i="1" s="1"/>
  <c r="AK20" i="1" a="1"/>
  <c r="AK20" i="1" s="1"/>
  <c r="B24" i="1" a="1"/>
  <c r="B24" i="1" s="1"/>
  <c r="AK26" i="1" a="1"/>
  <c r="AK26" i="1" s="1"/>
  <c r="B39" i="1" a="1"/>
  <c r="B39" i="1" s="1"/>
  <c r="B31" i="1" a="1"/>
  <c r="B31" i="1" s="1"/>
  <c r="B17" i="1" a="1"/>
  <c r="B17" i="1" s="1"/>
  <c r="AK41" i="1" a="1"/>
  <c r="AK41" i="1" s="1"/>
  <c r="AK33" i="1" a="1"/>
  <c r="AK33" i="1" s="1"/>
  <c r="AK25" i="1" a="1"/>
  <c r="AK25" i="1" s="1"/>
  <c r="AK19" i="1" a="1"/>
  <c r="AK19" i="1" s="1"/>
  <c r="C40" i="1" a="1"/>
  <c r="C40" i="1" s="1"/>
  <c r="C33" i="1" a="1"/>
  <c r="C33" i="1" s="1"/>
  <c r="C18" i="1" a="1"/>
  <c r="C18" i="1" s="1"/>
  <c r="C27" i="1" a="1"/>
  <c r="C27" i="1" s="1"/>
  <c r="C43" i="1" a="1"/>
  <c r="C43" i="1" s="1"/>
  <c r="C23" i="1" a="1"/>
  <c r="C23" i="1" s="1"/>
  <c r="C24" i="1" a="1"/>
  <c r="C24" i="1" s="1"/>
  <c r="C25" i="1" a="1"/>
  <c r="C25" i="1" s="1"/>
  <c r="C34" i="1" a="1"/>
  <c r="C34" i="1" s="1"/>
  <c r="C35" i="1" a="1"/>
  <c r="C35" i="1" s="1"/>
  <c r="C20" i="1" a="1"/>
  <c r="C20" i="1" s="1"/>
  <c r="C28" i="1" a="1"/>
  <c r="C28" i="1" s="1"/>
  <c r="C36" i="1" a="1"/>
  <c r="C36" i="1" s="1"/>
  <c r="C44" i="1" a="1"/>
  <c r="C44" i="1" s="1"/>
  <c r="C39" i="1" a="1"/>
  <c r="C39" i="1" s="1"/>
  <c r="C32" i="1" a="1"/>
  <c r="C32" i="1" s="1"/>
  <c r="C41" i="1" a="1"/>
  <c r="C41" i="1" s="1"/>
  <c r="C26" i="1" a="1"/>
  <c r="C26" i="1" s="1"/>
  <c r="C19" i="1" a="1"/>
  <c r="C19" i="1" s="1"/>
  <c r="C21" i="1" a="1"/>
  <c r="C21" i="1" s="1"/>
  <c r="C29" i="1" a="1"/>
  <c r="C29" i="1" s="1"/>
  <c r="C37" i="1" a="1"/>
  <c r="C37" i="1" s="1"/>
  <c r="C45" i="1" a="1"/>
  <c r="C45" i="1" s="1"/>
  <c r="C31" i="1" a="1"/>
  <c r="C31" i="1" s="1"/>
  <c r="C16" i="1" a="1"/>
  <c r="C16" i="1" s="1"/>
  <c r="C17" i="1" a="1"/>
  <c r="C17" i="1" s="1"/>
  <c r="C42" i="1" a="1"/>
  <c r="C42" i="1" s="1"/>
  <c r="C22" i="1" a="1"/>
  <c r="C22" i="1" s="1"/>
  <c r="C30" i="1" a="1"/>
  <c r="C30" i="1" s="1"/>
  <c r="C38" i="1" a="1"/>
  <c r="C38" i="1" s="1"/>
  <c r="T12" i="1" l="1"/>
  <c r="AB12" i="1"/>
  <c r="V12" i="1"/>
  <c r="Z12" i="1"/>
  <c r="AC6" i="1"/>
  <c r="AA6" i="1"/>
  <c r="I12" i="1"/>
  <c r="E6" i="1"/>
  <c r="Q6" i="1"/>
  <c r="I6" i="1"/>
  <c r="AI12" i="1"/>
  <c r="K6" i="1"/>
  <c r="R6" i="1"/>
  <c r="J12" i="1"/>
  <c r="AI9" i="1"/>
  <c r="G6" i="1"/>
  <c r="AE6" i="1" l="1"/>
  <c r="E12" i="1"/>
  <c r="K12" i="1" s="1"/>
  <c r="AA16" i="1"/>
  <c r="AA15" i="1"/>
  <c r="AA41" i="1" l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D6" i="1"/>
  <c r="AK9" i="1"/>
  <c r="AK4" i="1"/>
  <c r="AB6" i="1"/>
  <c r="AH6" i="1"/>
  <c r="AD12" i="1"/>
  <c r="T6" i="1"/>
  <c r="X12" i="1"/>
  <c r="Z6" i="1"/>
  <c r="X6" i="1"/>
  <c r="V6" i="1"/>
  <c r="AJ12" i="1"/>
  <c r="P6" i="1"/>
  <c r="L6" i="1"/>
  <c r="N6" i="1"/>
  <c r="J6" i="1"/>
  <c r="G12" i="1" l="1"/>
  <c r="AF6" i="1"/>
  <c r="AK12" i="1"/>
  <c r="AL1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<sst xmlns="http://schemas.openxmlformats.org/spreadsheetml/2006/main" count="4008" uniqueCount="1587">
  <si>
    <t>F</t>
  </si>
  <si>
    <t>Nume Prenume</t>
  </si>
  <si>
    <t>Plecat/Venit</t>
  </si>
  <si>
    <t>Abateri disciplinare</t>
  </si>
  <si>
    <t>DA</t>
  </si>
  <si>
    <t>NU</t>
  </si>
  <si>
    <t>Elev eliminat</t>
  </si>
  <si>
    <t>pt. abs</t>
  </si>
  <si>
    <t>eliminat</t>
  </si>
  <si>
    <t>exmatriculat</t>
  </si>
  <si>
    <t>nota scazuta la purtare</t>
  </si>
  <si>
    <t>9.99 - 7</t>
  </si>
  <si>
    <t>sub 7</t>
  </si>
  <si>
    <t>retras</t>
  </si>
  <si>
    <t>Inscrisi sem 1</t>
  </si>
  <si>
    <t>total</t>
  </si>
  <si>
    <t>fete</t>
  </si>
  <si>
    <t>Miscarea Elevilor</t>
  </si>
  <si>
    <t>plec. In jud.</t>
  </si>
  <si>
    <t>plec. In alt jud.</t>
  </si>
  <si>
    <t>T</t>
  </si>
  <si>
    <t>Elevi eliminati</t>
  </si>
  <si>
    <t>alte motiv.</t>
  </si>
  <si>
    <t>din care</t>
  </si>
  <si>
    <t>abs.</t>
  </si>
  <si>
    <t>prom %</t>
  </si>
  <si>
    <t>Din care promovati pe medii</t>
  </si>
  <si>
    <t>5-6.99</t>
  </si>
  <si>
    <t>7-8.99</t>
  </si>
  <si>
    <t>9-10</t>
  </si>
  <si>
    <t>Corigenti la</t>
  </si>
  <si>
    <t>1 ob.</t>
  </si>
  <si>
    <t>2 ob.</t>
  </si>
  <si>
    <t>3 ob.</t>
  </si>
  <si>
    <t>4 ob</t>
  </si>
  <si>
    <t>&gt; 4 ob.</t>
  </si>
  <si>
    <t>Nescolarizati cls       IX-X</t>
  </si>
  <si>
    <t>Cu sit. ne- incheiata</t>
  </si>
  <si>
    <t>abateri discipli nare</t>
  </si>
  <si>
    <t>Vizat Director, Prof. Barbu Mihaela</t>
  </si>
  <si>
    <t>media gen.</t>
  </si>
  <si>
    <t>SN</t>
  </si>
  <si>
    <t>FARA</t>
  </si>
  <si>
    <t>ab. disciplin</t>
  </si>
  <si>
    <t>exmatric</t>
  </si>
  <si>
    <t>plec / venit</t>
  </si>
  <si>
    <t>nemotiv</t>
  </si>
  <si>
    <t>total abs</t>
  </si>
  <si>
    <t>plec in jud</t>
  </si>
  <si>
    <t>plec in alt jud</t>
  </si>
  <si>
    <t>ven din jud</t>
  </si>
  <si>
    <t>ven din alt jud</t>
  </si>
  <si>
    <t>alte motiv</t>
  </si>
  <si>
    <t>Ramasi la sf. sem I</t>
  </si>
  <si>
    <t>prom</t>
  </si>
  <si>
    <t>corig</t>
  </si>
  <si>
    <t>sex</t>
  </si>
  <si>
    <t>Total absente</t>
  </si>
  <si>
    <t>motiv</t>
  </si>
  <si>
    <t>Elevi cu note scazute la purtare</t>
  </si>
  <si>
    <t>Retrasi</t>
  </si>
  <si>
    <t>OBSERBATII</t>
  </si>
  <si>
    <t>nota  purtare</t>
  </si>
  <si>
    <t>Elevi exmat</t>
  </si>
  <si>
    <t>nota scaz purtare alte motiv</t>
  </si>
  <si>
    <t>clasa</t>
  </si>
  <si>
    <t>nume_diriginte</t>
  </si>
  <si>
    <t>cod_numeric</t>
  </si>
  <si>
    <t>nume_complet</t>
  </si>
  <si>
    <t>COARFĂ ELENA</t>
  </si>
  <si>
    <t>2760122292081</t>
  </si>
  <si>
    <t>ANGHEL P. FELICIA</t>
  </si>
  <si>
    <t>2811010297250</t>
  </si>
  <si>
    <t>BORDEANU Ş. ELENA</t>
  </si>
  <si>
    <t>2851212296617</t>
  </si>
  <si>
    <t>BUCUR A. IOANA-VIORICA</t>
  </si>
  <si>
    <t>1990930297261</t>
  </si>
  <si>
    <t>CERNAT T.I. ILIE-MIHAI</t>
  </si>
  <si>
    <t>M</t>
  </si>
  <si>
    <t>2670430290451</t>
  </si>
  <si>
    <t>DINCĂ S. LILIANA</t>
  </si>
  <si>
    <t>5020523295023</t>
  </si>
  <si>
    <t>DRAGU G. CIPRIAN</t>
  </si>
  <si>
    <t>1930210297258</t>
  </si>
  <si>
    <t>DRĂGAN I. CONSTANTIN-VIOREL</t>
  </si>
  <si>
    <t>5010715297317</t>
  </si>
  <si>
    <t>IANCU B. CLAUDIU-ALEXANDRU</t>
  </si>
  <si>
    <t>1870407297300</t>
  </si>
  <si>
    <t>IANCU N. GEORGIAN-BOGDAN</t>
  </si>
  <si>
    <t>1790518290457</t>
  </si>
  <si>
    <t>ILIE V. GABRIEL</t>
  </si>
  <si>
    <t>1821030297266</t>
  </si>
  <si>
    <t>ION A. ADRIAN</t>
  </si>
  <si>
    <t>2990726297259</t>
  </si>
  <si>
    <t>IOVA M. MARIA-MAGDALENA</t>
  </si>
  <si>
    <t>1860707297354</t>
  </si>
  <si>
    <t>MANOLE G. MARIAN</t>
  </si>
  <si>
    <t>5000617295026</t>
  </si>
  <si>
    <t>MINEA O. ADRIAN</t>
  </si>
  <si>
    <t>6020328297295</t>
  </si>
  <si>
    <t>NEAGU V. MIHAELA-ALEXANDRA</t>
  </si>
  <si>
    <t>1960808297277</t>
  </si>
  <si>
    <t>OLOGU I.M. VALENTIN-FLORIN</t>
  </si>
  <si>
    <t>2961030297291</t>
  </si>
  <si>
    <t>PETRE E. NINA-CĂTĂLINA</t>
  </si>
  <si>
    <t>2770213296723</t>
  </si>
  <si>
    <t>PĂTRUNJEL I. CAMELIA-ELENA</t>
  </si>
  <si>
    <t>6010914297241</t>
  </si>
  <si>
    <t>PĂUNA C.T. DIANA-BIANCA</t>
  </si>
  <si>
    <t>2890419152470</t>
  </si>
  <si>
    <t>RUSU V. FLORENTINA-IZABELA</t>
  </si>
  <si>
    <t>6030112294424</t>
  </si>
  <si>
    <t>STANA I. ANDREEA-ŞTEFANIA</t>
  </si>
  <si>
    <t>2670203295885</t>
  </si>
  <si>
    <t>STANCU I. ANIŞOARA</t>
  </si>
  <si>
    <t>1961217297244</t>
  </si>
  <si>
    <t>STĂNESCU F. FLORIN-VLĂDUŢ</t>
  </si>
  <si>
    <t>2901020297289</t>
  </si>
  <si>
    <t>STĂNESCU F. MIHAELA-OANA</t>
  </si>
  <si>
    <t>2750903290451</t>
  </si>
  <si>
    <t>TATU P. ELENA-LUIZA</t>
  </si>
  <si>
    <t>2840309314028</t>
  </si>
  <si>
    <t>ZANFIR C. CRISTINA</t>
  </si>
  <si>
    <t>MARINESCU ALEXANDRA-DANA</t>
  </si>
  <si>
    <t>1761026297298</t>
  </si>
  <si>
    <t>BICLINERU G. DANIEL</t>
  </si>
  <si>
    <t>1880905211222</t>
  </si>
  <si>
    <t>BOITOŞ V. ANDREI-IULIAN</t>
  </si>
  <si>
    <t>2841115212714</t>
  </si>
  <si>
    <t>BĂNICĂ P. CONSTANŢA</t>
  </si>
  <si>
    <t>1830328410090</t>
  </si>
  <si>
    <t>CONSTANTIN G. BOGDAN-ANDREI</t>
  </si>
  <si>
    <t>2841029211213</t>
  </si>
  <si>
    <t>CURELEA I. NICOLETA</t>
  </si>
  <si>
    <t>1780825212954</t>
  </si>
  <si>
    <t>DINU I. DORIN-MARIAN</t>
  </si>
  <si>
    <t>2841109295043</t>
  </si>
  <si>
    <t>GRIGORE A. VASILICA-ROXANA</t>
  </si>
  <si>
    <t>1900830297301</t>
  </si>
  <si>
    <t>MATEI N. GEORGE-BOGDAN</t>
  </si>
  <si>
    <t>2770823151787</t>
  </si>
  <si>
    <t>MATEI V. ALINA</t>
  </si>
  <si>
    <t>2830307152493</t>
  </si>
  <si>
    <t>NEGRILĂ V. LAURA-FLORINA</t>
  </si>
  <si>
    <t>2650319290463</t>
  </si>
  <si>
    <t>OPREA P. MARIA</t>
  </si>
  <si>
    <t>2850808295596</t>
  </si>
  <si>
    <t>PANAIT P. ŞTEFANIA</t>
  </si>
  <si>
    <t>1690929151777</t>
  </si>
  <si>
    <t>PARASCHIV N. GHEORGHE</t>
  </si>
  <si>
    <t>1661213151792</t>
  </si>
  <si>
    <t>PARASCHIV N. ION</t>
  </si>
  <si>
    <t>6000322297251</t>
  </si>
  <si>
    <t>PĂUN C. EMANUELA-ELIANA</t>
  </si>
  <si>
    <t>1790514212961</t>
  </si>
  <si>
    <t>RADU G. VIOREL</t>
  </si>
  <si>
    <t>2770125296720</t>
  </si>
  <si>
    <t>SIMION P. FELICIA-MAGDALENA</t>
  </si>
  <si>
    <t>2960609295027</t>
  </si>
  <si>
    <t>STOICA P. GEORGIANA</t>
  </si>
  <si>
    <t>5011024211180</t>
  </si>
  <si>
    <t>VASILE M. PETRIŞOR-MARIUS</t>
  </si>
  <si>
    <t>1980731460095</t>
  </si>
  <si>
    <t>VOICU L. ANDREI-DANIEL</t>
  </si>
  <si>
    <t>2890928297263</t>
  </si>
  <si>
    <t>ŞTEFAN R.M. ANDREEA-ELENA</t>
  </si>
  <si>
    <t>SABOU VASILICA</t>
  </si>
  <si>
    <t>6060419297256</t>
  </si>
  <si>
    <t>ANDREI C. REBECA</t>
  </si>
  <si>
    <t>5050313297272</t>
  </si>
  <si>
    <t>ANTON C. SEBASTIAN-IONUŢ</t>
  </si>
  <si>
    <t>6050725297309</t>
  </si>
  <si>
    <t>CIOC M.I. DENISA-ELENA</t>
  </si>
  <si>
    <t>5050923297261</t>
  </si>
  <si>
    <t>CIUCAN C.C. ALEXANDRU-GABRIEL</t>
  </si>
  <si>
    <t>5050819297314</t>
  </si>
  <si>
    <t>CĂPRIŢĂ V. ANTONIO-VALENTIN</t>
  </si>
  <si>
    <t>5050909297275</t>
  </si>
  <si>
    <t>DOBRESCU V. MARIUS-MARIAN</t>
  </si>
  <si>
    <t>6051015297288</t>
  </si>
  <si>
    <t>IBA E.V. ALEXANDRA-MARILENA</t>
  </si>
  <si>
    <t>5060307297348</t>
  </si>
  <si>
    <t>ION A. LUCIAN-MARIAN</t>
  </si>
  <si>
    <t>5050316297254</t>
  </si>
  <si>
    <t>ION S.D. STELIAN-COSMIN</t>
  </si>
  <si>
    <t>5050717297315</t>
  </si>
  <si>
    <t>LĂPTEA C. CRISTIAN-ANDREI</t>
  </si>
  <si>
    <t>6050119295026</t>
  </si>
  <si>
    <t>MARIN I. NICOLETA-ALEXANDRA</t>
  </si>
  <si>
    <t>6050612297336</t>
  </si>
  <si>
    <t>MIHAI A. ALEXANDRA</t>
  </si>
  <si>
    <t>6051123297281</t>
  </si>
  <si>
    <t>MIHAI F. ANA-MARIA</t>
  </si>
  <si>
    <t>5051025297249</t>
  </si>
  <si>
    <t>NICOLAE C.A. MIHAI-DANIEL</t>
  </si>
  <si>
    <t>6050313297274</t>
  </si>
  <si>
    <t>NICOLAI S. ŞTEFANIA-MARIA</t>
  </si>
  <si>
    <t>6051231297293</t>
  </si>
  <si>
    <t>OPREA C.D. ELENA-SORINA</t>
  </si>
  <si>
    <t>6050116295597</t>
  </si>
  <si>
    <t>PERIŢEANU V.S. SIMONA-IONELA</t>
  </si>
  <si>
    <t>6060107297262</t>
  </si>
  <si>
    <t>PREDA I. IOANA</t>
  </si>
  <si>
    <t>6051115297249</t>
  </si>
  <si>
    <t>RADU V. GEORGIANA-LARISA</t>
  </si>
  <si>
    <t>6050824297254</t>
  </si>
  <si>
    <t>STAVRI E. IOANA-ANA-MARIA</t>
  </si>
  <si>
    <t>5051227297241</t>
  </si>
  <si>
    <t>TUDORACHE N. ŞTEFAN-RAUL</t>
  </si>
  <si>
    <t>6060121297240</t>
  </si>
  <si>
    <t>TUTUNEA M. ANDREEA-MIHAELA</t>
  </si>
  <si>
    <t>6060510297247</t>
  </si>
  <si>
    <t>ZAVATE I. CLAUDIA-ANDREEA</t>
  </si>
  <si>
    <t>6050909297277</t>
  </si>
  <si>
    <t>ŞCHIOPU C.F. PETRUŢA-IZABELA</t>
  </si>
  <si>
    <t>5051110295020</t>
  </si>
  <si>
    <t>ŞERBAN N. GABRIEL-FLORIN</t>
  </si>
  <si>
    <t>6041202410126</t>
  </si>
  <si>
    <t>ŞOPTĂREANU F.M. DENISA-MIHAELA</t>
  </si>
  <si>
    <t>6041202410134</t>
  </si>
  <si>
    <t>ŞOPTĂREANU F.M. MIRUNA-GABRIELA</t>
  </si>
  <si>
    <t>PETRE ADRIANA-CĂTĂLINA</t>
  </si>
  <si>
    <t>6040501295594</t>
  </si>
  <si>
    <t>ACHIM N. ADELINA-IULIANA</t>
  </si>
  <si>
    <t>6051009297283</t>
  </si>
  <si>
    <t>ANTON P. ANGELICA-VALENTINA</t>
  </si>
  <si>
    <t>6050215297276</t>
  </si>
  <si>
    <t>CRISTEA D. MARIA-CĂTĂLINA</t>
  </si>
  <si>
    <t>6050228295022</t>
  </si>
  <si>
    <t>DIMULESCU E. MARIANA-EUGENIA</t>
  </si>
  <si>
    <t>5060616295022</t>
  </si>
  <si>
    <t>DINU C. BOGDAN-ŞTEFAN</t>
  </si>
  <si>
    <t>6060622295029</t>
  </si>
  <si>
    <t>DUMITRACHE V.L. MARIA</t>
  </si>
  <si>
    <t>6050704297292</t>
  </si>
  <si>
    <t>ENUŢĂ Ş. ALEXANDRA-MARI</t>
  </si>
  <si>
    <t>6050602297242</t>
  </si>
  <si>
    <t>GANEA M. IASMINA-MĂDĂLINA</t>
  </si>
  <si>
    <t>6041027295025</t>
  </si>
  <si>
    <t>GZEGO V. ROXANA-DIANA</t>
  </si>
  <si>
    <t>5060317297255</t>
  </si>
  <si>
    <t>IOSIF V. DANIEL-BOGDAN</t>
  </si>
  <si>
    <t>6040708295021</t>
  </si>
  <si>
    <t>LAZĂR C. MIHAELA-TATIANA</t>
  </si>
  <si>
    <t>6050422297246</t>
  </si>
  <si>
    <t>NEAGU I. MARIANA-MIRUNA</t>
  </si>
  <si>
    <t>6050603292473</t>
  </si>
  <si>
    <t>NICOLAE C. NAOMI</t>
  </si>
  <si>
    <t>6041021297305</t>
  </si>
  <si>
    <t>NIŢU C.R. ANDRA-DANIELA</t>
  </si>
  <si>
    <t>6030910297281</t>
  </si>
  <si>
    <t>OLTEANU A. GABRIELA-CĂTĂLINA</t>
  </si>
  <si>
    <t>6030910297271</t>
  </si>
  <si>
    <t>OLTEANU A. MIHAELA-CAMELIA</t>
  </si>
  <si>
    <t>6041115293702</t>
  </si>
  <si>
    <t>PAPAINOG S.M. MĂDĂLINA-ANDREEA</t>
  </si>
  <si>
    <t>5050607440051</t>
  </si>
  <si>
    <t>PIŢOI T.F. IULIAN-GABRIEL</t>
  </si>
  <si>
    <t>6050615297262</t>
  </si>
  <si>
    <t>POPA I.R. MIRELA-FLORENTINA</t>
  </si>
  <si>
    <t>6060801295022</t>
  </si>
  <si>
    <t>PREDA C. FLORENTINA-NICOLETA</t>
  </si>
  <si>
    <t>6050806297283</t>
  </si>
  <si>
    <t>SAIŢĂ T. GEORGIANA-MARIA</t>
  </si>
  <si>
    <t>6050330297306</t>
  </si>
  <si>
    <t>SBÎRCEA I. ANA-MARIA-LENUŢA</t>
  </si>
  <si>
    <t>6041013295029</t>
  </si>
  <si>
    <t>STAN I. GEORGIANA-ANCUŢA</t>
  </si>
  <si>
    <t>6050602295021</t>
  </si>
  <si>
    <t>STOICA C. FLORINA-CRISTINA</t>
  </si>
  <si>
    <t>5050113297304</t>
  </si>
  <si>
    <t>SÎRBU I.G. NARCIS-COSTIN</t>
  </si>
  <si>
    <t>6050726295025</t>
  </si>
  <si>
    <t>URSAN V. CAMELIA-ŞTEFANIA</t>
  </si>
  <si>
    <t>5040807295020</t>
  </si>
  <si>
    <t>VLAD V. MIHAI-GABRIEL-DRAGOŞ</t>
  </si>
  <si>
    <t>6060406297260</t>
  </si>
  <si>
    <t>ZAROSCHI G.I. GABRIELA-MAGDA</t>
  </si>
  <si>
    <t>BURTEA IZABELA</t>
  </si>
  <si>
    <t>1810830294721</t>
  </si>
  <si>
    <t>BERCARU N. VASILE-ADRIAN</t>
  </si>
  <si>
    <t>1720112296732</t>
  </si>
  <si>
    <t>BICĂ I. MIHAI</t>
  </si>
  <si>
    <t>1920403295029</t>
  </si>
  <si>
    <t>CATRINESCU G. MIHĂIŢĂ</t>
  </si>
  <si>
    <t>2911216291217</t>
  </si>
  <si>
    <t>DRAGOMIR V. GEORGIANA-VIRGINIA</t>
  </si>
  <si>
    <t>2790926296729</t>
  </si>
  <si>
    <t>EFTIMIE A. NICOLETA</t>
  </si>
  <si>
    <t>2791207293157</t>
  </si>
  <si>
    <t>FILIPESCU V. NICOLETA-LUCIA</t>
  </si>
  <si>
    <t>2750927296729</t>
  </si>
  <si>
    <t>FRUNZEANU F. ELENA-AURELIA</t>
  </si>
  <si>
    <t>2790610293157</t>
  </si>
  <si>
    <t>GHICA C. MARIA-MONICA</t>
  </si>
  <si>
    <t>2860907297273</t>
  </si>
  <si>
    <t>HANGIU E. SIMONA-GEORGIANA</t>
  </si>
  <si>
    <t>1841110297273</t>
  </si>
  <si>
    <t>ION G. VASILE</t>
  </si>
  <si>
    <t>2841102297267</t>
  </si>
  <si>
    <t>IVĂSCIOIU Ş. MARIANA</t>
  </si>
  <si>
    <t>2890328295022</t>
  </si>
  <si>
    <t>MATEI G. ROXANA-MARIA</t>
  </si>
  <si>
    <t>2781204297318</t>
  </si>
  <si>
    <t>MIHAI C. DANIELA</t>
  </si>
  <si>
    <t>1840626297264</t>
  </si>
  <si>
    <t>MINEA V. MARIUS-RĂDUCU</t>
  </si>
  <si>
    <t>2830223297291</t>
  </si>
  <si>
    <t>MOLDOVEANU I. VASILICA</t>
  </si>
  <si>
    <t>1920112297278</t>
  </si>
  <si>
    <t>NICULESCU A. DRAGOŞ-CONSTANTIN</t>
  </si>
  <si>
    <t>1790915293168</t>
  </si>
  <si>
    <t>OPREA V. LIVIU</t>
  </si>
  <si>
    <t>2840508100213</t>
  </si>
  <si>
    <t>PETRE N. AURELIA-MARIA</t>
  </si>
  <si>
    <t>1880813297287</t>
  </si>
  <si>
    <t>PITULICE D. MARIAN</t>
  </si>
  <si>
    <t>2860501295025</t>
  </si>
  <si>
    <t>POPA G. LUCICA</t>
  </si>
  <si>
    <t>2840712295024</t>
  </si>
  <si>
    <t>POPA G. VALENTINA-IONELA</t>
  </si>
  <si>
    <t>1880107295590</t>
  </si>
  <si>
    <t>PORUMB D. MARIUS</t>
  </si>
  <si>
    <t>2780102293097</t>
  </si>
  <si>
    <t>PĂTRU G. DOINA</t>
  </si>
  <si>
    <t>1880430134265</t>
  </si>
  <si>
    <t>PĂULEŢ GH. GABRIEL</t>
  </si>
  <si>
    <t>2870619297300</t>
  </si>
  <si>
    <t>RADU F. ADRIANA-EUGENIA</t>
  </si>
  <si>
    <t>2850825297314</t>
  </si>
  <si>
    <t>SAVA I. NICOLETA</t>
  </si>
  <si>
    <t>1881026100191</t>
  </si>
  <si>
    <t>SĂRĂŢEANU F. LAURENŢIU</t>
  </si>
  <si>
    <t>6030113297254</t>
  </si>
  <si>
    <t>SÎRBU M.A. ANDREEA-LUMINIŢA</t>
  </si>
  <si>
    <t>1780722292088</t>
  </si>
  <si>
    <t>ŞTEFAN G. FLORIN-MARIUS</t>
  </si>
  <si>
    <t>2860303296615</t>
  </si>
  <si>
    <t>ÎNTORCĂTORU C. DANIELA-CORINA</t>
  </si>
  <si>
    <t>OPREA VIOLETA-FLORENTINA</t>
  </si>
  <si>
    <t>5051109297242</t>
  </si>
  <si>
    <t>ALEXANDRU I. MIHAI-OVIDIU</t>
  </si>
  <si>
    <t>5060810297270</t>
  </si>
  <si>
    <t>BONTEA C. CONSTANTIN-CIPRIAN</t>
  </si>
  <si>
    <t>6051221295024</t>
  </si>
  <si>
    <t>CATRINOIU I.C. BEATRICE-GABRIELA</t>
  </si>
  <si>
    <t>6051106297301</t>
  </si>
  <si>
    <t>CHIVU F.M. MIHAELA-DANIELA</t>
  </si>
  <si>
    <t>5050819297250</t>
  </si>
  <si>
    <t>CONSTANTIN G. GEORGE-MARIAN</t>
  </si>
  <si>
    <t>6060702297287</t>
  </si>
  <si>
    <t>DINCĂ F. MARIA-ALEXANDRA</t>
  </si>
  <si>
    <t>6050712295029</t>
  </si>
  <si>
    <t>DINU D. MARIA-BIANCA</t>
  </si>
  <si>
    <t>5050317297273</t>
  </si>
  <si>
    <t>DOVÎNCĂ F. IONUŢ-ŞTEFAN</t>
  </si>
  <si>
    <t>5050206297255</t>
  </si>
  <si>
    <t>DRĂGUŞI I. MIHAI-VLAD</t>
  </si>
  <si>
    <t>6050424297251</t>
  </si>
  <si>
    <t>DUMITRU A.F. MARIA-MAGDALENA-FLORINA</t>
  </si>
  <si>
    <t>6050905297321</t>
  </si>
  <si>
    <t>ION V. YASMINE-EVELINE</t>
  </si>
  <si>
    <t>5050810297344</t>
  </si>
  <si>
    <t>JUGĂNARU M.G. VLĂDUŢ-GABRIEL</t>
  </si>
  <si>
    <t>5050428295028</t>
  </si>
  <si>
    <t>LUŢĂ V. IONUŢ-VLĂDUŢ-ALEXANDRU</t>
  </si>
  <si>
    <t>5060405295027</t>
  </si>
  <si>
    <t>MATEI F.C. ROBERT-GABRIEL</t>
  </si>
  <si>
    <t>5051128297267</t>
  </si>
  <si>
    <t>MIHAI M. MIHAI-MARIAN</t>
  </si>
  <si>
    <t>6050915160096</t>
  </si>
  <si>
    <t>MIHAI Ş.C. ALEXANDRA-ANAMARIA</t>
  </si>
  <si>
    <t>6050222297257</t>
  </si>
  <si>
    <t>MIHĂILĂ G. ELIZA-ELENA</t>
  </si>
  <si>
    <t>5050915295022</t>
  </si>
  <si>
    <t>MILU N. ROBERT-GABRIEL</t>
  </si>
  <si>
    <t>6050510295026</t>
  </si>
  <si>
    <t>MINCIUNĂ C.I. ANA-MARIA</t>
  </si>
  <si>
    <t>5050522297256</t>
  </si>
  <si>
    <t>MOLDOVEANU C. SEBASTIAN-ADRIAN</t>
  </si>
  <si>
    <t>5060424295025</t>
  </si>
  <si>
    <t>MĂCINIC C.M. ALEXANDRU-NICOLAE</t>
  </si>
  <si>
    <t>5050803297283</t>
  </si>
  <si>
    <t>NICHIFOR D. MARIAN-PETRICĂ</t>
  </si>
  <si>
    <t>5050408297266</t>
  </si>
  <si>
    <t>POPESCU C. IONEL-MIHAI</t>
  </si>
  <si>
    <t>5050629297363</t>
  </si>
  <si>
    <t>SAVU A. COSTIN-PETRE</t>
  </si>
  <si>
    <t>6050901297304</t>
  </si>
  <si>
    <t>VASILE G. ADRIANA-GEORGIA</t>
  </si>
  <si>
    <t>6050830295028</t>
  </si>
  <si>
    <t>VOICA C. CRISTINA</t>
  </si>
  <si>
    <t>OLTEANU VALENTINA</t>
  </si>
  <si>
    <t>5050814295026</t>
  </si>
  <si>
    <t>CIUREL C. FLORIN-MARIAN</t>
  </si>
  <si>
    <t>5050312297309</t>
  </si>
  <si>
    <t>COSTACHE T. GABRIEL-EMILIANO</t>
  </si>
  <si>
    <t>5051224295020</t>
  </si>
  <si>
    <t>COŞEREANU G.F. CRISTIAN-ION</t>
  </si>
  <si>
    <t>5051023295020</t>
  </si>
  <si>
    <t>CĂPRIŢĂ A. GEORGE-ALEXANDRU</t>
  </si>
  <si>
    <t>5060811297257</t>
  </si>
  <si>
    <t>CĂTESCU C. ALIN-SEBASTIAN</t>
  </si>
  <si>
    <t>5050803420078</t>
  </si>
  <si>
    <t>ENE E. MARIO-CRISTIAN</t>
  </si>
  <si>
    <t>5050719297310</t>
  </si>
  <si>
    <t>FÎLFAN I.T. GUSTY-FLORIN</t>
  </si>
  <si>
    <t>5040402297245</t>
  </si>
  <si>
    <t>GHEORGHE N. LAURENŢIU-NICOLAE</t>
  </si>
  <si>
    <t>5050707297299</t>
  </si>
  <si>
    <t>GRANCEA V. ŞTEFAN-IULIAN</t>
  </si>
  <si>
    <t>5050101297274</t>
  </si>
  <si>
    <t>IONIŢĂ C.M. VASILE-DANIEL</t>
  </si>
  <si>
    <t>5050905295027</t>
  </si>
  <si>
    <t>IOVA I.A. MARIAN-ALEXANDRU</t>
  </si>
  <si>
    <t>5050814297249</t>
  </si>
  <si>
    <t>JUJU I. DUMITRU-MARIO</t>
  </si>
  <si>
    <t>5050127297319</t>
  </si>
  <si>
    <t>METIACĂ R. FABIAN</t>
  </si>
  <si>
    <t>5041022297277</t>
  </si>
  <si>
    <t>MIRICĂ G.S. GEORGE-MĂDĂLIN</t>
  </si>
  <si>
    <t>5050626297277</t>
  </si>
  <si>
    <t>MUŞAT C. MARIO-RĂZVAN</t>
  </si>
  <si>
    <t>5050906295021</t>
  </si>
  <si>
    <t>OLTEANU C. MARIUS-NICOLAE</t>
  </si>
  <si>
    <t>5050330297291</t>
  </si>
  <si>
    <t>PIŢU V.L. ANDREI-ROBERT-ALEXANDRU</t>
  </si>
  <si>
    <t>5060215295025</t>
  </si>
  <si>
    <t>RADU C.R. ANDREI-MIHAI</t>
  </si>
  <si>
    <t>5050619297317</t>
  </si>
  <si>
    <t>ROMAN G. ALEXANDRU-FLORIAN</t>
  </si>
  <si>
    <t>5051016295023</t>
  </si>
  <si>
    <t>RĂDULESCU T. IONUŢ-CRISTIAN</t>
  </si>
  <si>
    <t>5060109297290</t>
  </si>
  <si>
    <t>TOLOI C. IONUŢ-ALEXANDRU</t>
  </si>
  <si>
    <t>5051028297281</t>
  </si>
  <si>
    <t>TRANDAFIR C. GHEORGHE-ALEXANDRU</t>
  </si>
  <si>
    <t>5051120295026</t>
  </si>
  <si>
    <t>TUDORACHE A. CRISTIAN-NICUŞOR</t>
  </si>
  <si>
    <t>5060307297321</t>
  </si>
  <si>
    <t>VASILE C. ALEXANDRU-RAFAEL</t>
  </si>
  <si>
    <t>5050915297288</t>
  </si>
  <si>
    <t>VOICU F. ŞTEFĂNIŢĂ-LIVIU-STELIAN</t>
  </si>
  <si>
    <t>5051227295029</t>
  </si>
  <si>
    <t>ŞTEFAN S. ŞTEFAN-MARIAN</t>
  </si>
  <si>
    <t>5060228295029</t>
  </si>
  <si>
    <t>ŢIGĂU M.G. ANTONIO-GABRIEL</t>
  </si>
  <si>
    <t>PORUMBEASCU ŞTEFAN-CRISTIAN</t>
  </si>
  <si>
    <t>5031026297245</t>
  </si>
  <si>
    <t>DINU N.R. ALEXANDRU-CONSTANTIN</t>
  </si>
  <si>
    <t>6050426295024</t>
  </si>
  <si>
    <t>DRAGOMIR G. PETRUŢA-ELENA</t>
  </si>
  <si>
    <t>6050827295021</t>
  </si>
  <si>
    <t>DRĂCEA A. ANDREEA-GEORGIANA</t>
  </si>
  <si>
    <t>6050402297317</t>
  </si>
  <si>
    <t>GHINDĂ V. ALEXANDRA-ANDREEA</t>
  </si>
  <si>
    <t>6050322295038</t>
  </si>
  <si>
    <t>MAXIM I. ADRIANA-CĂTĂLINA</t>
  </si>
  <si>
    <t>5051009297281</t>
  </si>
  <si>
    <t>MĂCINIC N. RĂZVAN-ŞTEFAN</t>
  </si>
  <si>
    <t>6050718297352</t>
  </si>
  <si>
    <t>OPROIU C. SABINA-ELENA</t>
  </si>
  <si>
    <t>5021202297293</t>
  </si>
  <si>
    <t>RUDAR C. CIPRIAN-NICOLAE-GABRIEL</t>
  </si>
  <si>
    <t>5051104295026</t>
  </si>
  <si>
    <t>APOSTOL E. NICUŞOR-EMILIAN</t>
  </si>
  <si>
    <t>5040710297301</t>
  </si>
  <si>
    <t>COCAN N. ANDREI-DRAGOŞ</t>
  </si>
  <si>
    <t>5051002297282</t>
  </si>
  <si>
    <t>CONSTANTIN I. IONUŢ-CĂTĂLIN</t>
  </si>
  <si>
    <t>5041024226191</t>
  </si>
  <si>
    <t>CRISTEA M. GABRIEL-DENIS</t>
  </si>
  <si>
    <t>5020918295026</t>
  </si>
  <si>
    <t>GRIGORE N. GHEORGHE-VASILE</t>
  </si>
  <si>
    <t>5040730297255</t>
  </si>
  <si>
    <t>HANGIU S.G. BOGDAN-CONSTANTIN</t>
  </si>
  <si>
    <t>5051224295039</t>
  </si>
  <si>
    <t>IANA D. CRISTIAN-OCTAVIAN</t>
  </si>
  <si>
    <t>5040713297252</t>
  </si>
  <si>
    <t>SERGHIE D. CRISTIAN-MIHAI</t>
  </si>
  <si>
    <t>5041112297304</t>
  </si>
  <si>
    <t>UNGUREANU C. CIPRIAN-NICOLAE</t>
  </si>
  <si>
    <t>5050212297284</t>
  </si>
  <si>
    <t>URLĂŢEANU P. GEORGIAN-DENIS</t>
  </si>
  <si>
    <t>SERSEA SIDONIA-CORINA</t>
  </si>
  <si>
    <t>5031113297271</t>
  </si>
  <si>
    <t>ACHIM A. MIHAI-ANDREI</t>
  </si>
  <si>
    <t>5041206297321</t>
  </si>
  <si>
    <t>BARBU M.I. HORAŢIU-ANDREI</t>
  </si>
  <si>
    <t>5031125297254</t>
  </si>
  <si>
    <t>BUCUR GH. ANDREI-MARIAN</t>
  </si>
  <si>
    <t>6040928295021</t>
  </si>
  <si>
    <t>CIOBANU A. ALEXANDRA-MARIA</t>
  </si>
  <si>
    <t>5030826297323</t>
  </si>
  <si>
    <t>CIOBANU G.M. IRINEL-ALEXANDRU</t>
  </si>
  <si>
    <t>5040819297260</t>
  </si>
  <si>
    <t>CIUPITU M. VICTORAŞ-ŞTEFAN</t>
  </si>
  <si>
    <t>5030901297269</t>
  </si>
  <si>
    <t>COŞEREANU G.F. NICOLAE-GABRIEL</t>
  </si>
  <si>
    <t>5040402297271</t>
  </si>
  <si>
    <t>CÎRJAN M. ALEXANDRU-FLORIN</t>
  </si>
  <si>
    <t>6040703297291</t>
  </si>
  <si>
    <t>DUMITRU I. GEANINA-ALEXANDRA</t>
  </si>
  <si>
    <t>6030610297254</t>
  </si>
  <si>
    <t>FLOREA I. NICOLETA-DENISA</t>
  </si>
  <si>
    <t>6041228297280</t>
  </si>
  <si>
    <t>GHEORGHE F. FLORINA-ARENA</t>
  </si>
  <si>
    <t>6040526297293</t>
  </si>
  <si>
    <t>GHEORGHE P. ANDREEA-FLORENTINA</t>
  </si>
  <si>
    <t>6040413297261</t>
  </si>
  <si>
    <t>GHINOIU C. NICOLETA</t>
  </si>
  <si>
    <t>6040521295026</t>
  </si>
  <si>
    <t>GHINOIU T. ELENA-ILEANA</t>
  </si>
  <si>
    <t>5040924410061</t>
  </si>
  <si>
    <t>GĂRVAN GH. MIHAI-ANTONIO</t>
  </si>
  <si>
    <t>6030928297308</t>
  </si>
  <si>
    <t>IONESCU GH.S. LAURA-TEODORA-ELENA</t>
  </si>
  <si>
    <t>5040315297253</t>
  </si>
  <si>
    <t>IOV M.R. MIHAI-ALEXANDRU</t>
  </si>
  <si>
    <t>5040211297275</t>
  </si>
  <si>
    <t>JUJU I. LEONARD-CONSTANTIN</t>
  </si>
  <si>
    <t>6050314152493</t>
  </si>
  <si>
    <t>LAZĂR GH. CRISTINA-GEORGIANA</t>
  </si>
  <si>
    <t>5040314297277</t>
  </si>
  <si>
    <t>LEFTER C. ANDREI-VIOREL</t>
  </si>
  <si>
    <t>6040707295598</t>
  </si>
  <si>
    <t>MATEI P. GEORGIANA-GABRIELA</t>
  </si>
  <si>
    <t>6040916295598</t>
  </si>
  <si>
    <t>MIHĂILĂ M. ŞTEFANIA-ALEXANDRA</t>
  </si>
  <si>
    <t>5040423295026</t>
  </si>
  <si>
    <t>MILITARU D. GEORGE-NICUŞOR</t>
  </si>
  <si>
    <t>5040419297290</t>
  </si>
  <si>
    <t>MITRICĂ C. IONUŢ-ADRIAN</t>
  </si>
  <si>
    <t>6041201295033</t>
  </si>
  <si>
    <t>MUSCALU GH. IOANA</t>
  </si>
  <si>
    <t>5040629297250</t>
  </si>
  <si>
    <t>PETRACHE T. COSMIN-PETRE</t>
  </si>
  <si>
    <t>5040221204974</t>
  </si>
  <si>
    <t>PREDA C.E. DRAGOŞ-OVIDIU-ANTONIO</t>
  </si>
  <si>
    <t>5050503297282</t>
  </si>
  <si>
    <t>RUSU I.C. NICOLAE-DORIAN</t>
  </si>
  <si>
    <t>6040405297253</t>
  </si>
  <si>
    <t>RĂILEANU M.Ş. GABRIELA-ŞTEFANIA</t>
  </si>
  <si>
    <t>5040604297264</t>
  </si>
  <si>
    <t>STANA C. VASILE-VALENTIN</t>
  </si>
  <si>
    <t>6050212297278</t>
  </si>
  <si>
    <t>STOICA M. MARIA-LUCIANA-SIMINA</t>
  </si>
  <si>
    <t>DINU LILIANA-ELENA</t>
  </si>
  <si>
    <t>5030930297297</t>
  </si>
  <si>
    <t>BLAJĂ P. ALEXANDRU-GABRIEL</t>
  </si>
  <si>
    <t>6040721295031</t>
  </si>
  <si>
    <t>BĂCAN D. LARISA-IONELA</t>
  </si>
  <si>
    <t>6040720297366</t>
  </si>
  <si>
    <t>BĂJENARU I. ANDREEA-MIHAELA</t>
  </si>
  <si>
    <t>5041207297314</t>
  </si>
  <si>
    <t>CHIRIŢĂ M. MARIAN-ALEXANDRU-VALENTIN</t>
  </si>
  <si>
    <t>6040918295032</t>
  </si>
  <si>
    <t>DIMA GH. GEORGIANA-MĂDĂLINA</t>
  </si>
  <si>
    <t>5040910152494</t>
  </si>
  <si>
    <t>DINCULESCU D. COSMIN-PAUL</t>
  </si>
  <si>
    <t>6050629297285</t>
  </si>
  <si>
    <t>DINCĂ F. PETRUŢA-MARINELA</t>
  </si>
  <si>
    <t>5030426297302</t>
  </si>
  <si>
    <t>GRANCEA V. GEORGE-ANDREI</t>
  </si>
  <si>
    <t>5041215297285</t>
  </si>
  <si>
    <t>ISTRATE A.V. ALEXANDRU-IONUŢ</t>
  </si>
  <si>
    <t>5041217295025</t>
  </si>
  <si>
    <t>MANEA S. NICOLAE</t>
  </si>
  <si>
    <t>5040206297281</t>
  </si>
  <si>
    <t>NAE V. ANDREI-IULIAN</t>
  </si>
  <si>
    <t>5040326297243</t>
  </si>
  <si>
    <t>PETRE T. VALENTIN-EMILIAN</t>
  </si>
  <si>
    <t>6040816297299</t>
  </si>
  <si>
    <t>PUICĂ GH. COSMENTINA-FLORENTINA</t>
  </si>
  <si>
    <t>6050415297291</t>
  </si>
  <si>
    <t>RADU E.ŞT. IRINA-ŞTEFANIA</t>
  </si>
  <si>
    <t>6050405297331</t>
  </si>
  <si>
    <t>STANCU C. ALEXANDRA</t>
  </si>
  <si>
    <t>5040919295607</t>
  </si>
  <si>
    <t>TOMA I. CORNEL-GEORGE</t>
  </si>
  <si>
    <t>5040215297348</t>
  </si>
  <si>
    <t>ZOSIM N.L. EUGEN</t>
  </si>
  <si>
    <t>5040804297341</t>
  </si>
  <si>
    <t>ŞTEFAN G. GEORGICĂ-ALEXANDRU</t>
  </si>
  <si>
    <t>APOSTOL VIRGINIA</t>
  </si>
  <si>
    <t>2910611295021</t>
  </si>
  <si>
    <t>BURTOIU M.G. ALICE-GEORGIANA</t>
  </si>
  <si>
    <t>2751229296721</t>
  </si>
  <si>
    <t>BĂDULESCU GH. IOANA-ANCUŢA</t>
  </si>
  <si>
    <t>2880131295023</t>
  </si>
  <si>
    <t>CRISTACHE M. CAMELIA</t>
  </si>
  <si>
    <t>1841020295028</t>
  </si>
  <si>
    <t>CUCULEANU I. NICOLAE-MIHAI</t>
  </si>
  <si>
    <t>2900405295021</t>
  </si>
  <si>
    <t>DIMA V. ELENA-VALENTINA</t>
  </si>
  <si>
    <t>2851022297318</t>
  </si>
  <si>
    <t>DINCĂ E. MIHAELA</t>
  </si>
  <si>
    <t>2790816297297</t>
  </si>
  <si>
    <t>DIŢU I. LUCICA</t>
  </si>
  <si>
    <t>2880621295026</t>
  </si>
  <si>
    <t>DOBRE M. MIHAELA-LOREDANA</t>
  </si>
  <si>
    <t>2831107297289</t>
  </si>
  <si>
    <t>DOROBANŢU T. GABRIELA</t>
  </si>
  <si>
    <t>2870911297262</t>
  </si>
  <si>
    <t>HUDUNCĂ V. ELENA-CLAUDIA</t>
  </si>
  <si>
    <t>2880714297245</t>
  </si>
  <si>
    <t>ILIE C. NICOLETA-ANDREEA</t>
  </si>
  <si>
    <t>2810509410044</t>
  </si>
  <si>
    <t>IVANCIU A. CRISTINA-ELENA</t>
  </si>
  <si>
    <t>1980819297335</t>
  </si>
  <si>
    <t>JUJU M. MARIN-DANIEL</t>
  </si>
  <si>
    <t>2810104297283</t>
  </si>
  <si>
    <t>MILITARU T. IOANA</t>
  </si>
  <si>
    <t>2910107297296</t>
  </si>
  <si>
    <t>MIŞCĂ E. IOANA-GEORGIANA</t>
  </si>
  <si>
    <t>2860115297303</t>
  </si>
  <si>
    <t>MĂNĂILĂ D. MĂDALINA-LILIANA</t>
  </si>
  <si>
    <t>2891206297246</t>
  </si>
  <si>
    <t>NEAGU N. NICOLETA</t>
  </si>
  <si>
    <t>1780722293186</t>
  </si>
  <si>
    <t>NICOLAE A. CĂTĂLIN-ADRIAN</t>
  </si>
  <si>
    <t>2921019295897</t>
  </si>
  <si>
    <t>NĂSTASE S. IONELA-ROXANA</t>
  </si>
  <si>
    <t>2800108294723</t>
  </si>
  <si>
    <t>POPESCU A. SORINA-CLAUDIA</t>
  </si>
  <si>
    <t>2881026352299</t>
  </si>
  <si>
    <t>RADU V. DANIELA-ALINA</t>
  </si>
  <si>
    <t>2761212296731</t>
  </si>
  <si>
    <t>RUSANDA I. IOANA-CARMEN</t>
  </si>
  <si>
    <t>2760831296765</t>
  </si>
  <si>
    <t>SIMA ŞT. GEORGETA</t>
  </si>
  <si>
    <t>2800601293587</t>
  </si>
  <si>
    <t>TOADER M. IRINA-MARIA</t>
  </si>
  <si>
    <t>DUCA LOREDANA-COSTINA</t>
  </si>
  <si>
    <t>5040313297290</t>
  </si>
  <si>
    <t>BURTICĂ I. ALEXANDRU-GABRIEL</t>
  </si>
  <si>
    <t>6031202295038</t>
  </si>
  <si>
    <t>COARFĂ C.D. ANDREEA-GEORGIANA</t>
  </si>
  <si>
    <t>6050221297246</t>
  </si>
  <si>
    <t>COMAN V. CARMINA-ELENA</t>
  </si>
  <si>
    <t>6040621297314</t>
  </si>
  <si>
    <t>CONDURACHI A. DORA-MARIA</t>
  </si>
  <si>
    <t>6041124297315</t>
  </si>
  <si>
    <t>COSMA P. CARMEN-ANDREEA</t>
  </si>
  <si>
    <t>5041010297321</t>
  </si>
  <si>
    <t>COSTACHE F. IULIAN-FLORIAN</t>
  </si>
  <si>
    <t>5030527297309</t>
  </si>
  <si>
    <t>COSTACHE N. PETRU-ALEXANDRU</t>
  </si>
  <si>
    <t>6050218295035</t>
  </si>
  <si>
    <t>CRIŞU F.R. ELENA-NICOLETA</t>
  </si>
  <si>
    <t>5031008295043</t>
  </si>
  <si>
    <t>CURELEA GH.A. ALEX-VALENTIN</t>
  </si>
  <si>
    <t>6050308297272</t>
  </si>
  <si>
    <t>DASCĂLU F. LARISA-PETRUŢA</t>
  </si>
  <si>
    <t>6040302297294</t>
  </si>
  <si>
    <t>DINU M.GH. ELENA-MĂDĂLINA</t>
  </si>
  <si>
    <t>6030415297330</t>
  </si>
  <si>
    <t>ENE G. MIHAELA-ALEXANDRA</t>
  </si>
  <si>
    <t>6030816297282</t>
  </si>
  <si>
    <t>GAVRILĂ G. DANIELA</t>
  </si>
  <si>
    <t>6030816297274</t>
  </si>
  <si>
    <t>GAVRILĂ G. ELENA</t>
  </si>
  <si>
    <t>6050202297336</t>
  </si>
  <si>
    <t>GEAMBAŞU A. LAURA-FLORENTINA</t>
  </si>
  <si>
    <t>6040510295028</t>
  </si>
  <si>
    <t>GHEORGHE D.I. ELENA-GEANINA</t>
  </si>
  <si>
    <t>6050109297278</t>
  </si>
  <si>
    <t>GHICA F.C. NICOLETA-ALISIA</t>
  </si>
  <si>
    <t>5040710295023</t>
  </si>
  <si>
    <t>NEAGU P. IONUŢ-EDUARD</t>
  </si>
  <si>
    <t>5031215297260</t>
  </si>
  <si>
    <t>NEGULESCU C.M. RAREŞ-ANDREI</t>
  </si>
  <si>
    <t>6030914297264</t>
  </si>
  <si>
    <t>OLARU M. CĂTĂLINA-IOANA</t>
  </si>
  <si>
    <t>6040510297283</t>
  </si>
  <si>
    <t>OPREA V. DUMITRA-ELENA-DANIELA</t>
  </si>
  <si>
    <t>6040215295020</t>
  </si>
  <si>
    <t>PALAŞ C. ANDREEA-DENISA</t>
  </si>
  <si>
    <t>6030711297285</t>
  </si>
  <si>
    <t>POPA R.M. GEORGIANA-EMILIA</t>
  </si>
  <si>
    <t>6040315297327</t>
  </si>
  <si>
    <t>PRUTEANU M.C. DELIA-MARIA</t>
  </si>
  <si>
    <t>6050121297277</t>
  </si>
  <si>
    <t>PÎRNĂU I.C. MIHAELA-SORINA</t>
  </si>
  <si>
    <t>5050127297255</t>
  </si>
  <si>
    <t>SAROŞ V. IULIAN-GEORGIAN</t>
  </si>
  <si>
    <t>6041219297261</t>
  </si>
  <si>
    <t>SPĂTĂRELU G.E. ANTONIA-NICOLETA</t>
  </si>
  <si>
    <t>6040314297252</t>
  </si>
  <si>
    <t>TELEA M. MARINA-ALEXANDRA</t>
  </si>
  <si>
    <t>5040123297299</t>
  </si>
  <si>
    <t>TĂNASE L. REINALDO-ALEXANDRU-LEE</t>
  </si>
  <si>
    <t>6041025297330</t>
  </si>
  <si>
    <t>URSAN C. VALENTINA-LAVINIA</t>
  </si>
  <si>
    <t>6040615295025</t>
  </si>
  <si>
    <t>VIŞAN I. ANDREEA-GABRIELA</t>
  </si>
  <si>
    <t>PĂTRU GH. IONUŢ-CRISTIAN</t>
  </si>
  <si>
    <t>5031020297310</t>
  </si>
  <si>
    <t>BĂICOIANU G. ANDREI-CLAUDIU</t>
  </si>
  <si>
    <t>5041026374547</t>
  </si>
  <si>
    <t>CHISĂLIŢĂ D. ADRIAN-DUMITRU</t>
  </si>
  <si>
    <t>5030426295026</t>
  </si>
  <si>
    <t>COARFĂ GH. GEORGIAN-IULIAN</t>
  </si>
  <si>
    <t>5031001295028</t>
  </si>
  <si>
    <t>CRIŞU F.R. FLORIN-IONUŢ</t>
  </si>
  <si>
    <t>5050130297286</t>
  </si>
  <si>
    <t>MAVRODIN F. MARIUS-VALENTIN</t>
  </si>
  <si>
    <t>5040908297303</t>
  </si>
  <si>
    <t>OLTEANU GH. CRISTIAN-GABRIEL</t>
  </si>
  <si>
    <t>5040720297321</t>
  </si>
  <si>
    <t>ONEA M.V. MIHAI-DANIEL</t>
  </si>
  <si>
    <t>5041207297242</t>
  </si>
  <si>
    <t>PANDELE V. IONUŢ-MIHĂIŢĂ</t>
  </si>
  <si>
    <t>5040912297291</t>
  </si>
  <si>
    <t>PIŢU V.A. COSTIN-VALENTIN</t>
  </si>
  <si>
    <t>5050327295021</t>
  </si>
  <si>
    <t>SOARE C.D. COSTIN-GEORGIAN</t>
  </si>
  <si>
    <t>5041105295020</t>
  </si>
  <si>
    <t>STERIAN C. MARIUS-GEORGIAN</t>
  </si>
  <si>
    <t>5050324295023</t>
  </si>
  <si>
    <t>SÎRBU D. GEORGIAN-ANDREI</t>
  </si>
  <si>
    <t>5030324297282</t>
  </si>
  <si>
    <t>VASILE D.M. DOREL-ANGEL</t>
  </si>
  <si>
    <t>5030527297245</t>
  </si>
  <si>
    <t>CRĂCIUN D.GH. DANIEL-GEORGE</t>
  </si>
  <si>
    <t>5030221295025</t>
  </si>
  <si>
    <t>MARIN I. DENIS-FLORIN</t>
  </si>
  <si>
    <t>5050105297291</t>
  </si>
  <si>
    <t>MILITARU A.A. MĂDĂLIN-ALEXANDRU</t>
  </si>
  <si>
    <t>5030401103829</t>
  </si>
  <si>
    <t>ONICA I. ALEXANDRU-ION</t>
  </si>
  <si>
    <t>5030815297288</t>
  </si>
  <si>
    <t>OPREA I.A. MIHAI-CRISTI</t>
  </si>
  <si>
    <t>5030119297347</t>
  </si>
  <si>
    <t>PÂRCĂLABU GH. MARIUS-PETRUŞ</t>
  </si>
  <si>
    <t>5040613297283</t>
  </si>
  <si>
    <t>PÂRCĂLABU GH. VASILE-MARIAN</t>
  </si>
  <si>
    <t>5031222297268</t>
  </si>
  <si>
    <t>RADU M. ANDREI-MIHAI</t>
  </si>
  <si>
    <t>5030810297268</t>
  </si>
  <si>
    <t>SBÎRCEA I. DAVID-IONEL</t>
  </si>
  <si>
    <t>5040816295023</t>
  </si>
  <si>
    <t>VĂDUVA M.E. VASILE-MIHAI</t>
  </si>
  <si>
    <t>ŞEITAN GEORGIANA-CRISTINA</t>
  </si>
  <si>
    <t>1790702293132</t>
  </si>
  <si>
    <t>ACHIM V. ADRIAN</t>
  </si>
  <si>
    <t>2801002296551</t>
  </si>
  <si>
    <t>ANTOHI L. ILEANA-GEORGIANA</t>
  </si>
  <si>
    <t>5020620295037</t>
  </si>
  <si>
    <t>CEAUŞU C. CONSTANTIN-GABRIEL</t>
  </si>
  <si>
    <t>5020618297280</t>
  </si>
  <si>
    <t>CHIRIŢĂ P.A. IONUŢ-ADRIAN</t>
  </si>
  <si>
    <t>5020110297299</t>
  </si>
  <si>
    <t>CIOBANU C. ROBERT-IONUT</t>
  </si>
  <si>
    <t>1930808297299</t>
  </si>
  <si>
    <t>COSTACHE A. ADRIAN-ŞTEFAN</t>
  </si>
  <si>
    <t>5030525295326</t>
  </si>
  <si>
    <t>DRAGNEA C.O. EDUARD-CONSTANTIN</t>
  </si>
  <si>
    <t>1790211293153</t>
  </si>
  <si>
    <t>DUMITRU N. CORNEL-PETRE</t>
  </si>
  <si>
    <t>2940403297241</t>
  </si>
  <si>
    <t>FLAUTISTU M. MARINA</t>
  </si>
  <si>
    <t>6020331295028</t>
  </si>
  <si>
    <t>GHIŢĂ I.N. CRISTINA-ANDREEA</t>
  </si>
  <si>
    <t>2720207296728</t>
  </si>
  <si>
    <t>ILIE D. MARIA</t>
  </si>
  <si>
    <t>1830707297271</t>
  </si>
  <si>
    <t>IONESCU Ş.G. IONUŢ-DANIEL</t>
  </si>
  <si>
    <t>6030422297274</t>
  </si>
  <si>
    <t>IORDACHE M. RAMONA-NICOLETA</t>
  </si>
  <si>
    <t>5020125297271</t>
  </si>
  <si>
    <t>IVAŞCU D. SORINEL-NICUŞOR</t>
  </si>
  <si>
    <t>5031028297240</t>
  </si>
  <si>
    <t>MĂNOIU C.V. GEORGE-DOREL</t>
  </si>
  <si>
    <t>2770623293162</t>
  </si>
  <si>
    <t>PAPUC V. ADELA-IONELA</t>
  </si>
  <si>
    <t>2790628296723</t>
  </si>
  <si>
    <t>PETCU T. NATALIA</t>
  </si>
  <si>
    <t>2840218295321</t>
  </si>
  <si>
    <t>PINŢĂ A. ANA-MARIA</t>
  </si>
  <si>
    <t>5030206297312</t>
  </si>
  <si>
    <t>PREDA N. DANIEL</t>
  </si>
  <si>
    <t>1870204297331</t>
  </si>
  <si>
    <t>PÂNTECE G. ADRIAN</t>
  </si>
  <si>
    <t>6030426297320</t>
  </si>
  <si>
    <t>SOARE V. ANA-MARIA</t>
  </si>
  <si>
    <t>5030826295020</t>
  </si>
  <si>
    <t>SONU N. ROBERT-TIBERIU</t>
  </si>
  <si>
    <t>1911215294736</t>
  </si>
  <si>
    <t>SPĂTĂRELU G. GIORGIAN-COSMIN</t>
  </si>
  <si>
    <t>6030821297321</t>
  </si>
  <si>
    <t>STAN S. MĂDĂLINA-SORINA</t>
  </si>
  <si>
    <t>2840909297301</t>
  </si>
  <si>
    <t>STĂNESCU P.F. CĂTĂLINA</t>
  </si>
  <si>
    <t>5030627297265</t>
  </si>
  <si>
    <t>TĂNASE I. IULIAN-VALENTIN</t>
  </si>
  <si>
    <t>5030629297287</t>
  </si>
  <si>
    <t>VASILOAIE V. MARIUS-IULIAN</t>
  </si>
  <si>
    <t>5030529297347</t>
  </si>
  <si>
    <t>VIZITIU GH. VASILE-MARIAN</t>
  </si>
  <si>
    <t>5020420293521</t>
  </si>
  <si>
    <t>ŞERBAN I. SORIN</t>
  </si>
  <si>
    <t>GALIE VASILICA</t>
  </si>
  <si>
    <t>5030731297364</t>
  </si>
  <si>
    <t>BĂBŢAN M.L. ALEXANDRU-FLORIN</t>
  </si>
  <si>
    <t>6030820297337</t>
  </si>
  <si>
    <t>CIORĂNEANU ŞT. MIRUNA-ŞTEFANIA</t>
  </si>
  <si>
    <t>5040315297296</t>
  </si>
  <si>
    <t>COSTACHE M. MARIAN-CRISTIAN</t>
  </si>
  <si>
    <t>6040201297327</t>
  </si>
  <si>
    <t>DOGARIU GH. ANA-GEORGIANA</t>
  </si>
  <si>
    <t>5040720295029</t>
  </si>
  <si>
    <t>DRĂGAN B. CONSTANTIN-DANIEL</t>
  </si>
  <si>
    <t>6040624297275</t>
  </si>
  <si>
    <t>ENE G. COSMINA-VALENTINA</t>
  </si>
  <si>
    <t>6030101295022</t>
  </si>
  <si>
    <t>FERARU A. MONICA-CRISTIANA</t>
  </si>
  <si>
    <t>6031124297296</t>
  </si>
  <si>
    <t>FRECĂŢEANU P. ALEXANDRA-GEORGIANA</t>
  </si>
  <si>
    <t>5040413297251</t>
  </si>
  <si>
    <t>GHEORGHE I. ROBERT-DANIEL</t>
  </si>
  <si>
    <t>6030407297285</t>
  </si>
  <si>
    <t>GHINDĂ GH.A. ADRIANA-TEODORA</t>
  </si>
  <si>
    <t>5041031297309</t>
  </si>
  <si>
    <t>ILIESCU M.O. MARIUS-AURELIAN</t>
  </si>
  <si>
    <t>5040108295036</t>
  </si>
  <si>
    <t>IONECIU M.E. CRISTIAN-MIHAI</t>
  </si>
  <si>
    <t>5050504295021</t>
  </si>
  <si>
    <t>ISTRATE D. GEORGE-ROBERT</t>
  </si>
  <si>
    <t>5050907297288</t>
  </si>
  <si>
    <t>JOIŢA A. LAURENŢIU-MARIAN</t>
  </si>
  <si>
    <t>5040114295022</t>
  </si>
  <si>
    <t>MARIN I. ADRIAN-GABRIEL</t>
  </si>
  <si>
    <t>6040410291158</t>
  </si>
  <si>
    <t>MIHĂILĂ A. ALEXANDRA-GABRIELA</t>
  </si>
  <si>
    <t>6040411297266</t>
  </si>
  <si>
    <t>MOICEANU C.L. CRISTINA-MARIA</t>
  </si>
  <si>
    <t>5020526295021</t>
  </si>
  <si>
    <t>MOLDOVEANU C. ANDREI-CONSTANTIN</t>
  </si>
  <si>
    <t>6040805297290</t>
  </si>
  <si>
    <t>NEACŞU A. ELENA-ALEXANDRA</t>
  </si>
  <si>
    <t>5050803152491</t>
  </si>
  <si>
    <t>NEDELCU F. GEORGIAN-VALENTIN</t>
  </si>
  <si>
    <t>5040523297314</t>
  </si>
  <si>
    <t>POPESCU N.V. MARIUS-FLORIN</t>
  </si>
  <si>
    <t>6050303297308</t>
  </si>
  <si>
    <t>RUS I. ALINA-RALUCA</t>
  </si>
  <si>
    <t>5041117295021</t>
  </si>
  <si>
    <t>SAUCIUC D. EMIL-GABRIEL</t>
  </si>
  <si>
    <t>5050110297306</t>
  </si>
  <si>
    <t>TOADER I.C. CIPRIAN-COSMIN</t>
  </si>
  <si>
    <t>5050127297327</t>
  </si>
  <si>
    <t>TRANDAFIR C. DRAGOŞ-VASILE-MĂDĂLIN</t>
  </si>
  <si>
    <t>6041113297245</t>
  </si>
  <si>
    <t>UDREA GH. NICOLETA-SORINA</t>
  </si>
  <si>
    <t>6010306440055</t>
  </si>
  <si>
    <t>UNGUREANU GH. OANA-ALEXANDRA</t>
  </si>
  <si>
    <t>6030831295024</t>
  </si>
  <si>
    <t>VÎRTEJ GH. CĂTĂLINA-LAVINIA</t>
  </si>
  <si>
    <t>FRUSINOIU LILIANA</t>
  </si>
  <si>
    <t>6040424295020</t>
  </si>
  <si>
    <t>BIRO-PAL C.N. CRISTINA-PETRUŢA</t>
  </si>
  <si>
    <t>6031022297289</t>
  </si>
  <si>
    <t>CIOBANU M. VIOLETA-ANDREEA</t>
  </si>
  <si>
    <t>6031221295028</t>
  </si>
  <si>
    <t>DOCEA I. VALENTINA</t>
  </si>
  <si>
    <t>6030822295021</t>
  </si>
  <si>
    <t>DRAGOMIR G. DANIELA-ANDREEA</t>
  </si>
  <si>
    <t>5020829297294</t>
  </si>
  <si>
    <t>DUMITRACHE I. DANIEL-COSTIN</t>
  </si>
  <si>
    <t>5011112297301</t>
  </si>
  <si>
    <t>DUŢĂ M. VEDAT-FLORENTIN</t>
  </si>
  <si>
    <t>6031216295026</t>
  </si>
  <si>
    <t>FRUNZEANU A.C. ELENA-ANDREEA</t>
  </si>
  <si>
    <t>5021112297287</t>
  </si>
  <si>
    <t>FRÎNCU M.A. CĂTĂLIN-IONUŢ</t>
  </si>
  <si>
    <t>6040720297278</t>
  </si>
  <si>
    <t>LAZĂR A. ANDREEA-TEODORA</t>
  </si>
  <si>
    <t>5021211295591</t>
  </si>
  <si>
    <t>MANOLACHE S. VALENTIN-ADRIAN</t>
  </si>
  <si>
    <t>5030316297266</t>
  </si>
  <si>
    <t>MICU GH. ALEXANDRU-GABRIEL</t>
  </si>
  <si>
    <t>6040209297265</t>
  </si>
  <si>
    <t>MIRIŢĂ I.M. BIANCA-ANDREEA</t>
  </si>
  <si>
    <t>6030811295023</t>
  </si>
  <si>
    <t>OLTEANU N. MARIA-BIANCA</t>
  </si>
  <si>
    <t>6041115295028</t>
  </si>
  <si>
    <t>PETCU V. ANA-MARIA</t>
  </si>
  <si>
    <t>6031002290496</t>
  </si>
  <si>
    <t>PETCU V. AURELIA-CRISTINA</t>
  </si>
  <si>
    <t>5030217295923</t>
  </si>
  <si>
    <t>PIELE E.I. VALENTIN-THEODOR</t>
  </si>
  <si>
    <t>5031011295031</t>
  </si>
  <si>
    <t>POPESCU C.M. ALEXANDRU-GABRIEL</t>
  </si>
  <si>
    <t>6040608295036</t>
  </si>
  <si>
    <t>SONU M. ANDREEA</t>
  </si>
  <si>
    <t>5040415295026</t>
  </si>
  <si>
    <t>TOMA D.S. NICOLAE-ROBERT</t>
  </si>
  <si>
    <t>5021218297279</t>
  </si>
  <si>
    <t>TUDOR G. BOGDAN-ANDREI</t>
  </si>
  <si>
    <t>6030702295027</t>
  </si>
  <si>
    <t>TUDORACHE S. BEATRICE-FLORINA</t>
  </si>
  <si>
    <t>5040323295890</t>
  </si>
  <si>
    <t>ŞCHIOPU C.ŞT. CIPRIAN-ŞTEFAN</t>
  </si>
  <si>
    <t>PETRE MIHAELA-FLORENTINA</t>
  </si>
  <si>
    <t>2861116294723</t>
  </si>
  <si>
    <t>BOBEICĂ I.A. ROXANA</t>
  </si>
  <si>
    <t>1870801151646</t>
  </si>
  <si>
    <t>BOLOŞ I. ALEXANDRU</t>
  </si>
  <si>
    <t>1871230294121</t>
  </si>
  <si>
    <t>BORŞ D. RAIMOND</t>
  </si>
  <si>
    <t>2980908297332</t>
  </si>
  <si>
    <t>BREBENEL M. MARINELA</t>
  </si>
  <si>
    <t>1871129297331</t>
  </si>
  <si>
    <t>COSTACHE M. DĂNUŢ-MIHAI</t>
  </si>
  <si>
    <t>2960607294724</t>
  </si>
  <si>
    <t>CÎRSTEA A. MARIA-MAGDALENA</t>
  </si>
  <si>
    <t>2991010374531</t>
  </si>
  <si>
    <t>GAVRIL GH. ANCUŢA-MIHAELA</t>
  </si>
  <si>
    <t>2760629296731</t>
  </si>
  <si>
    <t>GEORGESCU I. FLORENTINA</t>
  </si>
  <si>
    <t>2750331293122</t>
  </si>
  <si>
    <t>GHEORGHE N. MIHAELA-GEANINA</t>
  </si>
  <si>
    <t>2690606293151</t>
  </si>
  <si>
    <t>GHINEA ŞT. CARMEN-NICOLETA</t>
  </si>
  <si>
    <t>1910224297321</t>
  </si>
  <si>
    <t>HAIDĂU I. CONSTANTIN-AUREL</t>
  </si>
  <si>
    <t>2760620293094</t>
  </si>
  <si>
    <t>ILIE C. MARIANA-CRISTINA</t>
  </si>
  <si>
    <t>2841218297297</t>
  </si>
  <si>
    <t>ILIE GH. FLORENTINA-CRISTINA</t>
  </si>
  <si>
    <t>1900620410155</t>
  </si>
  <si>
    <t>ILIE I. MARIUS</t>
  </si>
  <si>
    <t>1950318295029</t>
  </si>
  <si>
    <t>IONIŢĂ I. MIHAI</t>
  </si>
  <si>
    <t>1790807296725</t>
  </si>
  <si>
    <t>IORDACHE N. DANIEL</t>
  </si>
  <si>
    <t>2830910295028</t>
  </si>
  <si>
    <t>IORDACHE ŞT. ELENA-MĂDĂLINA-LOREDANA</t>
  </si>
  <si>
    <t>2851130294721</t>
  </si>
  <si>
    <t>LASCU C. ELENA</t>
  </si>
  <si>
    <t>2861025297250</t>
  </si>
  <si>
    <t>MIHAI V. NICOLETA-INELA</t>
  </si>
  <si>
    <t>2820319297309</t>
  </si>
  <si>
    <t>MITREA V. DORINA-GABRIELA</t>
  </si>
  <si>
    <t>2881130297260</t>
  </si>
  <si>
    <t>NEAGU N. DANIELA</t>
  </si>
  <si>
    <t>2780601296725</t>
  </si>
  <si>
    <t>OPRINOIU ŞT. VALENTINA</t>
  </si>
  <si>
    <t>2800515295022</t>
  </si>
  <si>
    <t>PĂUN D. GEORGETA-LUMINIŢA</t>
  </si>
  <si>
    <t>1870626294730</t>
  </si>
  <si>
    <t>SIMA A. GABRIEL</t>
  </si>
  <si>
    <t>2831116297291</t>
  </si>
  <si>
    <t>TINICHIGIU C. MARILENA</t>
  </si>
  <si>
    <t>2791216297317</t>
  </si>
  <si>
    <t>TUDOR A. DANIELA</t>
  </si>
  <si>
    <t>1840408297271</t>
  </si>
  <si>
    <t>TUDOR M. DUMITRU-DANIEL</t>
  </si>
  <si>
    <t>5030715297292</t>
  </si>
  <si>
    <t>ŞTEFAN-ANGHEL L. ANDREI-LAURENŢIU</t>
  </si>
  <si>
    <t>1820510293580</t>
  </si>
  <si>
    <t>ŢUICĂ T. MIHAIL</t>
  </si>
  <si>
    <t>DOROGAN GIANINA-MARIANA</t>
  </si>
  <si>
    <t>6031120297287</t>
  </si>
  <si>
    <t>BACIN I.D. IOANA-NICOLETA</t>
  </si>
  <si>
    <t>6030815410122</t>
  </si>
  <si>
    <t>BUD I. ANAMARIA</t>
  </si>
  <si>
    <t>6020825297287</t>
  </si>
  <si>
    <t>CÂMPEANU D.M. GEORGETA-NICOLETA</t>
  </si>
  <si>
    <t>6040105297244</t>
  </si>
  <si>
    <t>CÂMPEANU F.B. ALEXANDRA-ŞTEFANIA</t>
  </si>
  <si>
    <t>5040106295022</t>
  </si>
  <si>
    <t>CĂPRIŢĂ C. ALEXANDRU-IONUŢ</t>
  </si>
  <si>
    <t>5021123471334</t>
  </si>
  <si>
    <t>DOGARU N. DANIEL</t>
  </si>
  <si>
    <t>5031019295033</t>
  </si>
  <si>
    <t>DRAGOMIR R. ROBERT-LUCIAN</t>
  </si>
  <si>
    <t>6021007297312</t>
  </si>
  <si>
    <t>EPURE G. GABRIELA-VALENTINA</t>
  </si>
  <si>
    <t>5040515410224</t>
  </si>
  <si>
    <t>FLOREA I. ADRIAN-ROBERT</t>
  </si>
  <si>
    <t>5030312297302</t>
  </si>
  <si>
    <t>GRIGORE M. RAFAEL-MIHAI</t>
  </si>
  <si>
    <t>6040414297272</t>
  </si>
  <si>
    <t>IOSIF C. CLAUDIA-CRISTINA</t>
  </si>
  <si>
    <t>5020803297270</t>
  </si>
  <si>
    <t>MIHAI M. DAVID</t>
  </si>
  <si>
    <t>5020627295036</t>
  </si>
  <si>
    <t>MIHALCEA C. ANDREI-IONUŢ</t>
  </si>
  <si>
    <t>5021126297320</t>
  </si>
  <si>
    <t>MIRICĂ I. ŞTEFAN</t>
  </si>
  <si>
    <t>6031117297272</t>
  </si>
  <si>
    <t>NEAGU M. ANA-MARIA-MAGDALENA</t>
  </si>
  <si>
    <t>5030430297256</t>
  </si>
  <si>
    <t>NICOLAE D. NICUŞOR</t>
  </si>
  <si>
    <t>5020208295033</t>
  </si>
  <si>
    <t>PANĂ D. PETRE-RĂZVAN</t>
  </si>
  <si>
    <t>5031005297331</t>
  </si>
  <si>
    <t>PETRESCU I. TOMA-VALENTIN-IONUŢ</t>
  </si>
  <si>
    <t>6020612297243</t>
  </si>
  <si>
    <t>PĂUN C. MARIA</t>
  </si>
  <si>
    <t>5031205295026</t>
  </si>
  <si>
    <t>PĂZVĂNŢOIU C.F. NICUŞOR-GABRIEL</t>
  </si>
  <si>
    <t>6020111293528</t>
  </si>
  <si>
    <t>TUDOR M. ANDREEA-GEORGIANA</t>
  </si>
  <si>
    <t>6030716297377</t>
  </si>
  <si>
    <t>ZETU C. CRISTINA-VERONICA</t>
  </si>
  <si>
    <t>SASU ELENA</t>
  </si>
  <si>
    <t>5011106297276</t>
  </si>
  <si>
    <t>CHIFOR M. CORNEL-IULIAN</t>
  </si>
  <si>
    <t>2891002151931</t>
  </si>
  <si>
    <t>CONSTANTINIU I. ELENA-EMILIA</t>
  </si>
  <si>
    <t>5010919297278</t>
  </si>
  <si>
    <t>COSTACHE N. DANIEL-FLORIN</t>
  </si>
  <si>
    <t>6020623297292</t>
  </si>
  <si>
    <t>CREŢU A.E. ANDREEA-ALEXANDRA</t>
  </si>
  <si>
    <t>2841025293521</t>
  </si>
  <si>
    <t>DIMA P. ELISABETA</t>
  </si>
  <si>
    <t>1990823297244</t>
  </si>
  <si>
    <t>DINICĂ M. MIHAI-AUGUSTIN</t>
  </si>
  <si>
    <t>1830320297285</t>
  </si>
  <si>
    <t>DOBRE T. COSTIN-LIVIU</t>
  </si>
  <si>
    <t>5000621295041</t>
  </si>
  <si>
    <t>DRĂGAN G. GĂBIŢĂ-GEORGIAN</t>
  </si>
  <si>
    <t>2950908297266</t>
  </si>
  <si>
    <t>MIHALACHE V. MARIA-ANDREEA</t>
  </si>
  <si>
    <t>1890326100149</t>
  </si>
  <si>
    <t>NAE O. MĂDĂLIN-IULIAN</t>
  </si>
  <si>
    <t>5020402297249</t>
  </si>
  <si>
    <t>NEDELCU V. IONUŢ-ALEXANDRU</t>
  </si>
  <si>
    <t>1810519290194</t>
  </si>
  <si>
    <t>OPREA V. EUGEN</t>
  </si>
  <si>
    <t>6030520297344</t>
  </si>
  <si>
    <t>PETRESCU V.C. ELENA-MIHAELA</t>
  </si>
  <si>
    <t>2890214297317</t>
  </si>
  <si>
    <t>POPESCU G. IULIA-NICOLETA</t>
  </si>
  <si>
    <t>1980429297301</t>
  </si>
  <si>
    <t>POPESCU S. ANDREI-CĂTĂLIN</t>
  </si>
  <si>
    <t>5020802297323</t>
  </si>
  <si>
    <t>PORCOI C. ALEXANDRU-MARIAN</t>
  </si>
  <si>
    <t>2981223297247</t>
  </si>
  <si>
    <t>PREDA C. MĂDĂLINA-ŞTEFANIA</t>
  </si>
  <si>
    <t>2861212297270</t>
  </si>
  <si>
    <t>PĂUN V. CONSTANŢA</t>
  </si>
  <si>
    <t>1950316460072</t>
  </si>
  <si>
    <t>RADU C.C. ALEXANDRU-ROBERT</t>
  </si>
  <si>
    <t>2890603297284</t>
  </si>
  <si>
    <t>STANCU P. GEORGIANA</t>
  </si>
  <si>
    <t>6010301297326</t>
  </si>
  <si>
    <t>STOICA F. MARTA-VALENTINA</t>
  </si>
  <si>
    <t>2830426292181</t>
  </si>
  <si>
    <t>UDREA D. GEANINA-ELENA</t>
  </si>
  <si>
    <t>5021127297307</t>
  </si>
  <si>
    <t>ŞTEFAN G. IULIAN-COSMIN</t>
  </si>
  <si>
    <t>ISTUDOR IOSIF</t>
  </si>
  <si>
    <t>1870523297312</t>
  </si>
  <si>
    <t>AVRĂMESCU Z. MARIAN-MĂDĂLIN</t>
  </si>
  <si>
    <t>2790321431519</t>
  </si>
  <si>
    <t>BUCUR N. ANCA</t>
  </si>
  <si>
    <t>1920323295042</t>
  </si>
  <si>
    <t>BUCURICĂ I. CIPRIAN-MARIAN</t>
  </si>
  <si>
    <t>2830215295026</t>
  </si>
  <si>
    <t>CERNAT C. ELENA</t>
  </si>
  <si>
    <t>2770323293102</t>
  </si>
  <si>
    <t>DINU N. DANIELA-NICOLETA</t>
  </si>
  <si>
    <t>2750503292071</t>
  </si>
  <si>
    <t>DRAGOMIR I. MARIETA</t>
  </si>
  <si>
    <t>2870329295029</t>
  </si>
  <si>
    <t>GORDAN C. LAVINIA-ELENA</t>
  </si>
  <si>
    <t>1751205293165</t>
  </si>
  <si>
    <t>IAVORSCHI GH. PAUL-CRISTIAN</t>
  </si>
  <si>
    <t>2910204297304</t>
  </si>
  <si>
    <t>IMBREA P. TATIANA-FLORENTINA</t>
  </si>
  <si>
    <t>2760117296722</t>
  </si>
  <si>
    <t>IONIŢĂ D. IOANA</t>
  </si>
  <si>
    <t>2830516297293</t>
  </si>
  <si>
    <t>MANCIU N. NICOLETA-ELENA</t>
  </si>
  <si>
    <t>2930810046190</t>
  </si>
  <si>
    <t>MUNTEANU V. VALENTINA-CATALINA</t>
  </si>
  <si>
    <t>1800203295029</t>
  </si>
  <si>
    <t>NEAMU I. NICOLAE-CĂTĂLIN</t>
  </si>
  <si>
    <t>1870720295596</t>
  </si>
  <si>
    <t>PASCU I. MARIAN</t>
  </si>
  <si>
    <t>2900306295029</t>
  </si>
  <si>
    <t>PĂTĂRLĂGEANU R.D. CARMEN-ŞTEFANIA</t>
  </si>
  <si>
    <t>1840810295020</t>
  </si>
  <si>
    <t>RISTEA GH. NICOLAE</t>
  </si>
  <si>
    <t>5011204297258</t>
  </si>
  <si>
    <t>RĂDULESCU T. NARCIS-NICOLAE</t>
  </si>
  <si>
    <t>1861127297274</t>
  </si>
  <si>
    <t>VASILE GH. IONUŢ</t>
  </si>
  <si>
    <t>1900118294723</t>
  </si>
  <si>
    <t>VOINEA C. DRAGOŞ-IONUŢ</t>
  </si>
  <si>
    <t>1831017297297</t>
  </si>
  <si>
    <t>ŞERBAN N. FLORIN-EUSEBIU</t>
  </si>
  <si>
    <t>MINEA ION</t>
  </si>
  <si>
    <t>2861107297283</t>
  </si>
  <si>
    <t>ANTON V. DANIELA-ALINA</t>
  </si>
  <si>
    <t>2770324296725</t>
  </si>
  <si>
    <t>CĂTUNEANU I. LUCIANA</t>
  </si>
  <si>
    <t>5010204295026</t>
  </si>
  <si>
    <t>GHEORGHE P. CONSTANTIN-MARIAN</t>
  </si>
  <si>
    <t>1970503297334</t>
  </si>
  <si>
    <t>GOIA I. CLAUDIU-FLORIN</t>
  </si>
  <si>
    <t>2740720296724</t>
  </si>
  <si>
    <t>GROSU I. GABRIELA</t>
  </si>
  <si>
    <t>2990830297315</t>
  </si>
  <si>
    <t>IANCU M. ANDREEA-ADRIANA</t>
  </si>
  <si>
    <t>2961024297297</t>
  </si>
  <si>
    <t>MATEI M.T. MARINA-BIANCA</t>
  </si>
  <si>
    <t>2961001297300</t>
  </si>
  <si>
    <t>NIŢU A. NICOLETA</t>
  </si>
  <si>
    <t>2850830295031</t>
  </si>
  <si>
    <t>SMĂRĂNDOIU V. CONSTANŢA</t>
  </si>
  <si>
    <t>5000129297305</t>
  </si>
  <si>
    <t>SONU N. ALIN-LEONARD</t>
  </si>
  <si>
    <t>1821211297257</t>
  </si>
  <si>
    <t>SPĂTARU G. ANDREI</t>
  </si>
  <si>
    <t>1751110296724</t>
  </si>
  <si>
    <t>TOMA D. DUMITRU-SORINEL</t>
  </si>
  <si>
    <t>2840323297240</t>
  </si>
  <si>
    <t>TOMA I. VASILICA</t>
  </si>
  <si>
    <t>1861115297310</t>
  </si>
  <si>
    <t>TOMESCU I. IONUŢ</t>
  </si>
  <si>
    <t>1980226297293</t>
  </si>
  <si>
    <t>ŞCHIOPU C. COSTEL-LUCIAN</t>
  </si>
  <si>
    <t>1870504295038</t>
  </si>
  <si>
    <t>ŢIGĂU N. MARIAN-HORAŢIU</t>
  </si>
  <si>
    <t>1770515293140</t>
  </si>
  <si>
    <t>ASIMIONESEI C. CONSTANTIN-TIBERIU</t>
  </si>
  <si>
    <t>2821030297292</t>
  </si>
  <si>
    <t>BACIU I. FLORENTINA</t>
  </si>
  <si>
    <t>6010815297283</t>
  </si>
  <si>
    <t>BRATU M.R. MARIANA-CĂTĂLINA</t>
  </si>
  <si>
    <t>1791007296727</t>
  </si>
  <si>
    <t>CATRINESCU N. COSTEL-CRISTIAN</t>
  </si>
  <si>
    <t>6020210297331</t>
  </si>
  <si>
    <t>DRĂCEA A. ŞTEFANIA-DENISA</t>
  </si>
  <si>
    <t>2700111297307</t>
  </si>
  <si>
    <t>ENACHE C. LUMINIŢA</t>
  </si>
  <si>
    <t>6010103297260</t>
  </si>
  <si>
    <t>FLOREA C.S. NICOLETA-IOANA</t>
  </si>
  <si>
    <t>2790708296734</t>
  </si>
  <si>
    <t>FLOREA M. MIRELA</t>
  </si>
  <si>
    <t>1851102297335</t>
  </si>
  <si>
    <t>GRIG M. ADRIAN</t>
  </si>
  <si>
    <t>2720604293091</t>
  </si>
  <si>
    <t>GRIGORE C. GINA</t>
  </si>
  <si>
    <t>2790112296723</t>
  </si>
  <si>
    <t>ILIE I. LILIANA-ALINA</t>
  </si>
  <si>
    <t>5010127290196</t>
  </si>
  <si>
    <t>MANEA L.L. ION</t>
  </si>
  <si>
    <t>2840210297358</t>
  </si>
  <si>
    <t>MANOLE G. MĂDĂLINA</t>
  </si>
  <si>
    <t>2840715297261</t>
  </si>
  <si>
    <t>MOLDOVEANU I. MARIA-IULIA</t>
  </si>
  <si>
    <t>1701121296721</t>
  </si>
  <si>
    <t>NICOLAE G. CONSTANTIN</t>
  </si>
  <si>
    <t>1871021296617</t>
  </si>
  <si>
    <t>PIŢU N. ALEXANDRU</t>
  </si>
  <si>
    <t>2920409295027</t>
  </si>
  <si>
    <t>PÎRJOL I. AURELIA-ELENA</t>
  </si>
  <si>
    <t>2990521295027</t>
  </si>
  <si>
    <t>ROŞU I. MARIANA-ELENA</t>
  </si>
  <si>
    <t>2840311270832</t>
  </si>
  <si>
    <t>STAVARACHE V. MARIANA-LĂCRĂMIOARA</t>
  </si>
  <si>
    <t>2880124297265</t>
  </si>
  <si>
    <t>TOMA J.L. ANDREEA-DIANA</t>
  </si>
  <si>
    <t>1870407297319</t>
  </si>
  <si>
    <t>TOMA V. ALEXANDRU-LUCIAN</t>
  </si>
  <si>
    <t>5001231295027</t>
  </si>
  <si>
    <t>TUDORACHE S. IONUŢ-ALEXANDRU</t>
  </si>
  <si>
    <t>1970531293522</t>
  </si>
  <si>
    <t>VOINEA P. MIHAI-ALIN</t>
  </si>
  <si>
    <t>2820114151936</t>
  </si>
  <si>
    <t>ŢICLEA I. IONELA</t>
  </si>
  <si>
    <t>2771117293101</t>
  </si>
  <si>
    <t>ŢINTEA V. FLORICA</t>
  </si>
  <si>
    <t>POPA ELENA</t>
  </si>
  <si>
    <t>1860904297345</t>
  </si>
  <si>
    <t>ALEXANDRESCU M. LAURENŢIU-MARIAN</t>
  </si>
  <si>
    <t>2880504471342</t>
  </si>
  <si>
    <t>ARSENE V. PETRUŢA</t>
  </si>
  <si>
    <t>1780717293176</t>
  </si>
  <si>
    <t>BECIU I. BOGDAN-ADRIAN</t>
  </si>
  <si>
    <t>2670726290912</t>
  </si>
  <si>
    <t>BURBEA M. AMALIA-MARIANA</t>
  </si>
  <si>
    <t>6020308297243</t>
  </si>
  <si>
    <t>BĂLĂNOIU M. GEORGIANA-ALEXANDRA</t>
  </si>
  <si>
    <t>2821003510019</t>
  </si>
  <si>
    <t>CINARU V. MARIANA</t>
  </si>
  <si>
    <t>1831029297378</t>
  </si>
  <si>
    <t>CIOBANU M. CRISTIAN-GEORGIAN</t>
  </si>
  <si>
    <t>1781214293103</t>
  </si>
  <si>
    <t>COMAN E. EMILIAN-CRISTIAN</t>
  </si>
  <si>
    <t>1830830125781</t>
  </si>
  <si>
    <t>COSTACHE G. OVIDIU</t>
  </si>
  <si>
    <t>1830816297251</t>
  </si>
  <si>
    <t>ENACHE G. VALENTIN-MARIAN</t>
  </si>
  <si>
    <t>6010630297275</t>
  </si>
  <si>
    <t>FÎLFAN G. MARIA-DENISA</t>
  </si>
  <si>
    <t>1780626372253</t>
  </si>
  <si>
    <t>HOTĂREANU A. VLAD-MARIUS</t>
  </si>
  <si>
    <t>1840613151944</t>
  </si>
  <si>
    <t>IONESCU G. ROBERT</t>
  </si>
  <si>
    <t>2991108103829</t>
  </si>
  <si>
    <t>IUJĂ V. MIHAELA-CLAUDIA</t>
  </si>
  <si>
    <t>1860614297323</t>
  </si>
  <si>
    <t>LIXANDRU C. IONUŢ-VALERIU</t>
  </si>
  <si>
    <t>6010207297302</t>
  </si>
  <si>
    <t>MILITARU A. ANA-MARIA</t>
  </si>
  <si>
    <t>5001003295037</t>
  </si>
  <si>
    <t>NEDELCU M. RĂZVAN-IONUŢ</t>
  </si>
  <si>
    <t>2710803104970</t>
  </si>
  <si>
    <t>ORZARU M. CONSTANŢA</t>
  </si>
  <si>
    <t>2740922297323</t>
  </si>
  <si>
    <t>RĂDOIAŞ P. EMILIA</t>
  </si>
  <si>
    <t>2660316293098</t>
  </si>
  <si>
    <t>STATE V. VIORICA</t>
  </si>
  <si>
    <t>5000106297293</t>
  </si>
  <si>
    <t>TUTUNEA M. ADRIAN-IONUŢ</t>
  </si>
  <si>
    <t>2840924420101</t>
  </si>
  <si>
    <t>VINTILĂ C. SIMONA-LAVINIA</t>
  </si>
  <si>
    <t>2981225294722</t>
  </si>
  <si>
    <t>VOICU C.L.. ANA-MARIA-CRISTIANA</t>
  </si>
  <si>
    <t>1760519451510</t>
  </si>
  <si>
    <t>VOICU D. CONSTANTIN</t>
  </si>
  <si>
    <t>2820201297260</t>
  </si>
  <si>
    <t>ZÂRNĂ C. GEORGIANA-SIMONA</t>
  </si>
  <si>
    <t>MARIN MARIANA</t>
  </si>
  <si>
    <t>5031007297319</t>
  </si>
  <si>
    <t>ALEXANDRU E.L. BOGDAN-ALIN</t>
  </si>
  <si>
    <t>6060710297367</t>
  </si>
  <si>
    <t>ANA L.M. ANDREEA-FLORENTINA</t>
  </si>
  <si>
    <t>6051111295033</t>
  </si>
  <si>
    <t>BIRO-PAL C.N. ROXANA-MARIA-MIHAELA</t>
  </si>
  <si>
    <t>5060717295918</t>
  </si>
  <si>
    <t>BRĂNIŞTEANU C. SEBASTIAN-LIVIU</t>
  </si>
  <si>
    <t>5051017297310</t>
  </si>
  <si>
    <t>CATRINESCU V. DARIUS-FLORIAN</t>
  </si>
  <si>
    <t>6060702295590</t>
  </si>
  <si>
    <t>CREŢU D. ANTONELA-LUCIA</t>
  </si>
  <si>
    <t>6060104295594</t>
  </si>
  <si>
    <t>CÂMPEANU D.M. MONICA-GABRIELA</t>
  </si>
  <si>
    <t>5060119295022</t>
  </si>
  <si>
    <t>ENACHE V. GABRIEL</t>
  </si>
  <si>
    <t>6061123295024</t>
  </si>
  <si>
    <t>FRUNZEANU V. ANDREEA-DENISA</t>
  </si>
  <si>
    <t>5041212297359</t>
  </si>
  <si>
    <t>FULGEANU M. NICUŞOR-MARIAN</t>
  </si>
  <si>
    <t>5060220295027</t>
  </si>
  <si>
    <t>GRIGORE M. ALEXANDRU-GEORGIAN</t>
  </si>
  <si>
    <t>6060803297304</t>
  </si>
  <si>
    <t>GZEGO V. ANA-MARIA-MĂDĂLINA</t>
  </si>
  <si>
    <t>6060331297294</t>
  </si>
  <si>
    <t>HURSARU M. DANIELA-ECATERINA</t>
  </si>
  <si>
    <t>6061127295025</t>
  </si>
  <si>
    <t>IACOB R.G. ANDRA-ELENA</t>
  </si>
  <si>
    <t>6060511297282</t>
  </si>
  <si>
    <t>ILIE I. RALUCA-FLORENTINA</t>
  </si>
  <si>
    <t>6051016297344</t>
  </si>
  <si>
    <t>MARIN S. LARISA-ANDREEA</t>
  </si>
  <si>
    <t>5060929297258</t>
  </si>
  <si>
    <t>MATACHE C. IONUŢ-DANIEL</t>
  </si>
  <si>
    <t>5070316295898</t>
  </si>
  <si>
    <t>MATESCU M.O. SILVIU-IONUŢ</t>
  </si>
  <si>
    <t>5050905297303</t>
  </si>
  <si>
    <t>MIHĂILESCU D. ADRIAN-LIVIU</t>
  </si>
  <si>
    <t>5050109295029</t>
  </si>
  <si>
    <t>MOLDOVEANU I. ALEXANDRU-NICOLAE</t>
  </si>
  <si>
    <t>6041202295028</t>
  </si>
  <si>
    <t>ODICĂ G. DIANA-ELENA</t>
  </si>
  <si>
    <t>5060923297294</t>
  </si>
  <si>
    <t>PANAIT C.G. LAURENŢIU-AURICĂ-MARIO</t>
  </si>
  <si>
    <t>5061229297309</t>
  </si>
  <si>
    <t>PLOSCARU I.G. SEBASTIAN-ION</t>
  </si>
  <si>
    <t>5061229297245</t>
  </si>
  <si>
    <t>POPESCU E. DUMITRU-IULIAN</t>
  </si>
  <si>
    <t>6060627295022</t>
  </si>
  <si>
    <t>POPESCU M. MARIANA-DELIA</t>
  </si>
  <si>
    <t>5060707297301</t>
  </si>
  <si>
    <t>SOARE D.L. FLORIN-MĂDĂLIN</t>
  </si>
  <si>
    <t>6040915520468</t>
  </si>
  <si>
    <t>STAN Ş.C. ANDREIA-LOREDANA</t>
  </si>
  <si>
    <t>CĂPRIŢĂ ALEXANDRA</t>
  </si>
  <si>
    <t>6060625297303</t>
  </si>
  <si>
    <t>ILIE C. CĂTĂLINA-GABRIELA</t>
  </si>
  <si>
    <t>6050625297276</t>
  </si>
  <si>
    <t>IONIŢĂ Ş. ADRIANA</t>
  </si>
  <si>
    <t>6060518297265</t>
  </si>
  <si>
    <t>LIXANDRU I. MIHAELA-LUCIANA</t>
  </si>
  <si>
    <t>6041217295027</t>
  </si>
  <si>
    <t>MOISE C. MĂDĂLINA-ANDREEA</t>
  </si>
  <si>
    <t>5030720297315</t>
  </si>
  <si>
    <t>PANŢICĂ L. IULIS</t>
  </si>
  <si>
    <t>6060207297266</t>
  </si>
  <si>
    <t>PÎRNĂU I.C. MARIA-ALEXANDRA</t>
  </si>
  <si>
    <t>5060504297283</t>
  </si>
  <si>
    <t>SÎRBU I.G. ALEXANDRU-OCTAVIAN</t>
  </si>
  <si>
    <t>6040603295913</t>
  </si>
  <si>
    <t>TUDOR C. ALEXANDRA-FLORENTINA</t>
  </si>
  <si>
    <t>6060516295039</t>
  </si>
  <si>
    <t>TĂNASE I. ELENA</t>
  </si>
  <si>
    <t>6050801297327</t>
  </si>
  <si>
    <t>VĂCARU N. COSMINA-ANDREEA</t>
  </si>
  <si>
    <t>5060227297291</t>
  </si>
  <si>
    <t>BADEA A. ANDREI-ANTONIO-SEBASTIAN</t>
  </si>
  <si>
    <t>6060304295030</t>
  </si>
  <si>
    <t>BARBĂLATĂ R.A. AURELIA-GABRIELA</t>
  </si>
  <si>
    <t>6060628295033</t>
  </si>
  <si>
    <t>BOIEROIU Ş.D. ALEXANDRA-PETRUŢA</t>
  </si>
  <si>
    <t>6060710297308</t>
  </si>
  <si>
    <t>BĂLĂCEANU L. ELENA-DELIA</t>
  </si>
  <si>
    <t>6060913297274</t>
  </si>
  <si>
    <t>CIUREL G.D. CRISTINA-ŞTEFANIA</t>
  </si>
  <si>
    <t>6060210297297</t>
  </si>
  <si>
    <t>DOROBANŢU G. ADRIANA-ŞTEFANIA</t>
  </si>
  <si>
    <t>6060112297301</t>
  </si>
  <si>
    <t>DĂSCĂLESCU M. ANDREEA-TEODORA</t>
  </si>
  <si>
    <t>5020607295035</t>
  </si>
  <si>
    <t>IONIŢĂ C. IONUŢ-MARIAN</t>
  </si>
  <si>
    <t>6050730297327</t>
  </si>
  <si>
    <t>MARICA I. MIRELA-ALEXANDRA</t>
  </si>
  <si>
    <t>6060329295035</t>
  </si>
  <si>
    <t>NEDELCU G. MARIA-IRINA</t>
  </si>
  <si>
    <t>6061126295022</t>
  </si>
  <si>
    <t>PÎRVULESCU A. ROXANA-ANDREEA</t>
  </si>
  <si>
    <t>6060713297269</t>
  </si>
  <si>
    <t>RADU C. IRINA-NICOLETA</t>
  </si>
  <si>
    <t>6051012297247</t>
  </si>
  <si>
    <t>TOMA A. MARIANA-FLORINA</t>
  </si>
  <si>
    <t>6050306293587</t>
  </si>
  <si>
    <t>VLAD S. DIANA-MIHAELA</t>
  </si>
  <si>
    <t>5060113297249</t>
  </si>
  <si>
    <t>ZAMFIR P. MARIO-ANDREI</t>
  </si>
  <si>
    <t>6060731295025</t>
  </si>
  <si>
    <t>ŢUICĂ B.I. ELENA-GEORGIANA</t>
  </si>
  <si>
    <t>ROTARU FLORINA</t>
  </si>
  <si>
    <t>5030426100158</t>
  </si>
  <si>
    <t>ALDEA R. AURELIAN-MARIAN</t>
  </si>
  <si>
    <t>2780603293151</t>
  </si>
  <si>
    <t>ANGHELACHE N. NICOLETA</t>
  </si>
  <si>
    <t>2920623297251</t>
  </si>
  <si>
    <t>AVRAM V. MĂLINA-IULIANA</t>
  </si>
  <si>
    <t>2910308270838</t>
  </si>
  <si>
    <t>BOGDAN V. IOANA-MĂDĂLINA</t>
  </si>
  <si>
    <t>2840206101964</t>
  </si>
  <si>
    <t>BUCUR N. MARIANA</t>
  </si>
  <si>
    <t>2871224297261</t>
  </si>
  <si>
    <t>CIOC G. OANA</t>
  </si>
  <si>
    <t>2870403295025</t>
  </si>
  <si>
    <t>COCAN P. AURELIA</t>
  </si>
  <si>
    <t>1770828293137</t>
  </si>
  <si>
    <t>CĂPRARU G. DENIS-FLORIN</t>
  </si>
  <si>
    <t>2841111297323</t>
  </si>
  <si>
    <t>FIRCĂ G. RAMONA-ALINA</t>
  </si>
  <si>
    <t>1751121290457</t>
  </si>
  <si>
    <t>FRÎNCU V. OVIDIU-SORIN</t>
  </si>
  <si>
    <t>1820425297284</t>
  </si>
  <si>
    <t>GHEORGHE C. FLORIN</t>
  </si>
  <si>
    <t>2870418295032</t>
  </si>
  <si>
    <t>GHINEA G. ELENA-NICOLETA</t>
  </si>
  <si>
    <t>5000412295025</t>
  </si>
  <si>
    <t>GROPARU V. MARIAN-IONUŢ</t>
  </si>
  <si>
    <t>2950628297321</t>
  </si>
  <si>
    <t>IORDAN M. ANDRA-GEANINA</t>
  </si>
  <si>
    <t>2890915295020</t>
  </si>
  <si>
    <t>MAGHERU I. FLORINA</t>
  </si>
  <si>
    <t>2870606044883</t>
  </si>
  <si>
    <t>MOTOCA C. MARINA</t>
  </si>
  <si>
    <t>2760904296728</t>
  </si>
  <si>
    <t>MÂRZEA C. CARMEN</t>
  </si>
  <si>
    <t>1870427297248</t>
  </si>
  <si>
    <t>NICOLAE C. COSTIN-IULIAN</t>
  </si>
  <si>
    <t>6010215297388</t>
  </si>
  <si>
    <t>PASĂRE A. DIANA-GABRIELA</t>
  </si>
  <si>
    <t>1970131295021</t>
  </si>
  <si>
    <t>ROŞIU M. MARIUS-CIPRIAN</t>
  </si>
  <si>
    <t>2880917297275</t>
  </si>
  <si>
    <t>SAVA V. VALENTINA</t>
  </si>
  <si>
    <t>2940511295591</t>
  </si>
  <si>
    <t>STROE I. LUMINIŢA-ANDREEA</t>
  </si>
  <si>
    <t>2780922296721</t>
  </si>
  <si>
    <t>ŞERBAN N. CORNELIA</t>
  </si>
  <si>
    <t>CONSTANTIN IOANA</t>
  </si>
  <si>
    <t>5060516297348</t>
  </si>
  <si>
    <t>ANGHEL N. CONSTANTIN</t>
  </si>
  <si>
    <t>5060111804354</t>
  </si>
  <si>
    <t>CIOBANU G. DAVID-ANDREI</t>
  </si>
  <si>
    <t>6060522297248</t>
  </si>
  <si>
    <t>COMAN P. LILIANA-ALEXANDRA</t>
  </si>
  <si>
    <t>6060602297259</t>
  </si>
  <si>
    <t>CONSTANTIN A.G. DIANA-GEORGIANA</t>
  </si>
  <si>
    <t>6060715295025</t>
  </si>
  <si>
    <t>DATCU A. MARIA-CARMEN</t>
  </si>
  <si>
    <t>6061019297279</t>
  </si>
  <si>
    <t>DINU M. ANDREEA-DANIELA-NICOLETA</t>
  </si>
  <si>
    <t>6050330297293</t>
  </si>
  <si>
    <t>DODAN C. ARIANA-CĂTĂLINA</t>
  </si>
  <si>
    <t>6060909297291</t>
  </si>
  <si>
    <t>DREZALIU G.C. SABINA-ELENA</t>
  </si>
  <si>
    <t>6060422295021</t>
  </si>
  <si>
    <t>FIERARU G. LAVINIA-GEORGIANA</t>
  </si>
  <si>
    <t>6060608297271</t>
  </si>
  <si>
    <t>GHEORGHE F. VALENTINA-ANDREEA</t>
  </si>
  <si>
    <t>6050730297255</t>
  </si>
  <si>
    <t>GHERGHE C. ALEXANDRA-IOANA</t>
  </si>
  <si>
    <t>6060724410101</t>
  </si>
  <si>
    <t>GRANCEA V. ANA-MARIA</t>
  </si>
  <si>
    <t>6060908297280</t>
  </si>
  <si>
    <t>IONESCU C. CRISTINA-MARIA</t>
  </si>
  <si>
    <t>6060810297328</t>
  </si>
  <si>
    <t>IONIŢĂ S. ISABELA-FLORINA</t>
  </si>
  <si>
    <t>5061204297267</t>
  </si>
  <si>
    <t>IRIMIA I.S. ŞTEFAN-ANDREI</t>
  </si>
  <si>
    <t>5060224297240</t>
  </si>
  <si>
    <t>IVAN R.M. DRAGOŞ-MARIO</t>
  </si>
  <si>
    <t>6050109297286</t>
  </si>
  <si>
    <t>LAMBĂ N. NICOLETA</t>
  </si>
  <si>
    <t>6060717297261</t>
  </si>
  <si>
    <t>MATACHE N.C. ELENA-RALUCA</t>
  </si>
  <si>
    <t>6060529297247</t>
  </si>
  <si>
    <t>MILITARU F. ALEXANDRA</t>
  </si>
  <si>
    <t>5061005297297</t>
  </si>
  <si>
    <t>NEGOIŢĂ I. FRANCO-ANTONIO</t>
  </si>
  <si>
    <t>6060713297242</t>
  </si>
  <si>
    <t>OLTEANU P. ANAMARIA-MIHAELA</t>
  </si>
  <si>
    <t>6051102297296</t>
  </si>
  <si>
    <t>PIŢU D.E. LEONTINA-BIANCA</t>
  </si>
  <si>
    <t>6061112295026</t>
  </si>
  <si>
    <t>RADU C.C. DENISA-GABRIELA</t>
  </si>
  <si>
    <t>5060309297263</t>
  </si>
  <si>
    <t>STROESCU A. DRAGOŞ-IONUŢ</t>
  </si>
  <si>
    <t>5060604297252</t>
  </si>
  <si>
    <t>TUNI M.B. LEONARD-NICOLAE</t>
  </si>
  <si>
    <t>6061019295021</t>
  </si>
  <si>
    <t>VĂDUVA I. MIHAELA-NICOLETA</t>
  </si>
  <si>
    <t>6060805297318</t>
  </si>
  <si>
    <t>ZAMFIR N. JASMINE-JUSTINA</t>
  </si>
  <si>
    <t>PĂUSAN ANDA</t>
  </si>
  <si>
    <t>5060803295034</t>
  </si>
  <si>
    <t>ALEXANDRU G. SILVIU-FLORIN</t>
  </si>
  <si>
    <t>6051102297288</t>
  </si>
  <si>
    <t>APOSTOL F. GABRIELA-IONELA</t>
  </si>
  <si>
    <t>5061122295021</t>
  </si>
  <si>
    <t>BOIEROIU G. CONSTANTIN-IULIAN</t>
  </si>
  <si>
    <t>5060215297272</t>
  </si>
  <si>
    <t>CHINA F.M. CONSTANTIN-BOGDAN</t>
  </si>
  <si>
    <t>5060116297335</t>
  </si>
  <si>
    <t>CHIŢU M. ADRIAN-GABRIEL</t>
  </si>
  <si>
    <t>5061023297284</t>
  </si>
  <si>
    <t>COSTACHE F. FLAVIUS-MĂDĂLIN-CARLOS</t>
  </si>
  <si>
    <t>5060402295029</t>
  </si>
  <si>
    <t>CÎRSTOIU D. ALIN-IONUŢ</t>
  </si>
  <si>
    <t>5060119297253</t>
  </si>
  <si>
    <t>DAVID M.M. IONUŢ-GABRIEL-VALENTIN</t>
  </si>
  <si>
    <t>5060824295021</t>
  </si>
  <si>
    <t>DUŢU M. PETRE-GABRIEL</t>
  </si>
  <si>
    <t>5050120297264</t>
  </si>
  <si>
    <t>GHEORGHIŢĂ G. GEORGE-RĂZVAN</t>
  </si>
  <si>
    <t>5050426297288</t>
  </si>
  <si>
    <t>IBA A.M. FABIAN-ADRIAN</t>
  </si>
  <si>
    <t>5060705297320</t>
  </si>
  <si>
    <t>LAZAN I. MARIUS-NICOLAE</t>
  </si>
  <si>
    <t>5050828295022</t>
  </si>
  <si>
    <t>LUNGU S.M. RĂZVAN-MARIUS</t>
  </si>
  <si>
    <t>5060507297337</t>
  </si>
  <si>
    <t>MATEI M. VALENTIN-CLAUDIU</t>
  </si>
  <si>
    <t>5060125297274</t>
  </si>
  <si>
    <t>MIRICICĂ A.N. MARIO-LUIS</t>
  </si>
  <si>
    <t>5060210295021</t>
  </si>
  <si>
    <t>MOISE C. PATRICK-VASILE</t>
  </si>
  <si>
    <t>5050907295022</t>
  </si>
  <si>
    <t>PANAIT I. MARIUS</t>
  </si>
  <si>
    <t>5060616297325</t>
  </si>
  <si>
    <t>PETCU C. ALEXANDRU-MARIAN</t>
  </si>
  <si>
    <t>5050721295021</t>
  </si>
  <si>
    <t>PICIOR C.R. IULIAN-ANDREI</t>
  </si>
  <si>
    <t>5061212410097</t>
  </si>
  <si>
    <t>PICIU Ş. ANDREI-DANIEL</t>
  </si>
  <si>
    <t>5060713297259</t>
  </si>
  <si>
    <t>PIŢU D.N. GEORGE-ROBERT</t>
  </si>
  <si>
    <t>5060306297265</t>
  </si>
  <si>
    <t>PÎRJOL I. SILVIU-MARIAN</t>
  </si>
  <si>
    <t>5060417297259</t>
  </si>
  <si>
    <t>SANDU C. COSTIN-VICTOR</t>
  </si>
  <si>
    <t>5060611294721</t>
  </si>
  <si>
    <t>STOICA I.R. ANDREI-LEONARD</t>
  </si>
  <si>
    <t>5060216295028</t>
  </si>
  <si>
    <t>TRANDAFIR G. ANDREI-ION</t>
  </si>
  <si>
    <t>5060803297302</t>
  </si>
  <si>
    <t>TUDOR A.C. ANDREI-ŞTEFAN</t>
  </si>
  <si>
    <t>5060503297280</t>
  </si>
  <si>
    <t>TUDOR M. CRISTIAN-DANIEL</t>
  </si>
  <si>
    <t>SEMENESCU AURELIA</t>
  </si>
  <si>
    <t>5060518297351</t>
  </si>
  <si>
    <t>BANU P. ANTONIO</t>
  </si>
  <si>
    <t>5060328297271</t>
  </si>
  <si>
    <t>BUCUR D.L. GABRIEL-IONUŢ</t>
  </si>
  <si>
    <t>5051122295021</t>
  </si>
  <si>
    <t>DIMA G. VIOREL-ADRIAN-NICOLAE</t>
  </si>
  <si>
    <t>5050430297279</t>
  </si>
  <si>
    <t>DRAGOMIR V. ALIN-VLĂDUŢ</t>
  </si>
  <si>
    <t>5060202297308</t>
  </si>
  <si>
    <t>DUMITRACHE F. ALEXANDRU-FLORIN</t>
  </si>
  <si>
    <t>5060415374514</t>
  </si>
  <si>
    <t>EMANDI I. FLORIN</t>
  </si>
  <si>
    <t>5060516297313</t>
  </si>
  <si>
    <t>IOAN M. MARIUS-COSTIN</t>
  </si>
  <si>
    <t>5060724297345</t>
  </si>
  <si>
    <t>MOISE C. PETRICĂ-RADU</t>
  </si>
  <si>
    <t>5060907295020</t>
  </si>
  <si>
    <t>MOLDOVEANU V.M. MIHAI-SEVASTIAN-MĂDĂLIN</t>
  </si>
  <si>
    <t>5040126295023</t>
  </si>
  <si>
    <t>NĂSTASE T.D. IONUŢ-MĂDĂLIN</t>
  </si>
  <si>
    <t>5050726297289</t>
  </si>
  <si>
    <t>PĂDURARU G. ANTONIO-PETRE-DANIEL</t>
  </si>
  <si>
    <t>5050409295021</t>
  </si>
  <si>
    <t>STOICA R. ION-VALENTIN</t>
  </si>
  <si>
    <t>6060604297301</t>
  </si>
  <si>
    <t>ŞERBAN M. FLORENTINA-DENISA</t>
  </si>
  <si>
    <t>6060604297297</t>
  </si>
  <si>
    <t>ŞERBAN M. GEORGIANA-LUIZA</t>
  </si>
  <si>
    <t>5061026295027</t>
  </si>
  <si>
    <t>ANGHEL A.D. EDUARD-DUMITRU-ŞTEFAN</t>
  </si>
  <si>
    <t>5050702297295</t>
  </si>
  <si>
    <t>BADEA I. VALENTIN-GEORGIAN</t>
  </si>
  <si>
    <t>5061013295023</t>
  </si>
  <si>
    <t>CIULEA I. EDUARD-IONUŢ</t>
  </si>
  <si>
    <t>5060612297287</t>
  </si>
  <si>
    <t>CĂLIN D.F. ANDREI</t>
  </si>
  <si>
    <t>5050205297279</t>
  </si>
  <si>
    <t>DUMITRACHE G. MARIAN-VALENTIN</t>
  </si>
  <si>
    <t>6060612297301</t>
  </si>
  <si>
    <t>ENE C. ROXANA-MARIA</t>
  </si>
  <si>
    <t>5060307297276</t>
  </si>
  <si>
    <t>HARPĂ G. VLAD-BOGDAN</t>
  </si>
  <si>
    <t>6060106297315</t>
  </si>
  <si>
    <t>IORDACHE I. ELENA-ALINA</t>
  </si>
  <si>
    <t>5050820295020</t>
  </si>
  <si>
    <t>MICŞUNEL G. MARIUS-ANDREI</t>
  </si>
  <si>
    <t>5050922297285</t>
  </si>
  <si>
    <t>NEACŞU A. CĂTĂLIN</t>
  </si>
  <si>
    <t>6060407297271</t>
  </si>
  <si>
    <t>POPESCU D.D. MARIA-FLORENTINA</t>
  </si>
  <si>
    <t>5060919297244</t>
  </si>
  <si>
    <t>RUDOLF A.D. ŞTEFAN-DANIEL</t>
  </si>
  <si>
    <t>6060228297315</t>
  </si>
  <si>
    <t>RÎNCACIU R.C. ELENA-DENISA</t>
  </si>
  <si>
    <t>5041004297300</t>
  </si>
  <si>
    <t>TUDOR C. IONUŢ-GABRIEL</t>
  </si>
  <si>
    <t>9A</t>
  </si>
  <si>
    <t>1PLA</t>
  </si>
  <si>
    <t>1PLB</t>
  </si>
  <si>
    <t>10A</t>
  </si>
  <si>
    <t>10AP</t>
  </si>
  <si>
    <t>10AS</t>
  </si>
  <si>
    <t>10B</t>
  </si>
  <si>
    <t>10BP</t>
  </si>
  <si>
    <t>11A</t>
  </si>
  <si>
    <t>11AP</t>
  </si>
  <si>
    <t>11AS</t>
  </si>
  <si>
    <t>11B</t>
  </si>
  <si>
    <t>11BS</t>
  </si>
  <si>
    <t>11CP</t>
  </si>
  <si>
    <t>12A</t>
  </si>
  <si>
    <t>12AS</t>
  </si>
  <si>
    <t>12B</t>
  </si>
  <si>
    <t>12BS</t>
  </si>
  <si>
    <t>13AS</t>
  </si>
  <si>
    <t>13BS</t>
  </si>
  <si>
    <t>2PLA</t>
  </si>
  <si>
    <t>2PLB</t>
  </si>
  <si>
    <t>9AS</t>
  </si>
  <si>
    <t>9B</t>
  </si>
  <si>
    <t>9BP</t>
  </si>
  <si>
    <t>Raport SEM I AN SCOLAR 2021-2022</t>
  </si>
  <si>
    <t>ven. din  jud.</t>
  </si>
  <si>
    <t>ven. din alt jud.</t>
  </si>
  <si>
    <t>Clasa</t>
  </si>
  <si>
    <t>clase</t>
  </si>
  <si>
    <t>10CP</t>
  </si>
  <si>
    <t>11BP</t>
  </si>
  <si>
    <t>9AP</t>
  </si>
  <si>
    <t>9CP</t>
  </si>
  <si>
    <t>cls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</si>
</sst>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charset val="238"/>
      <scheme val="major"/>
    </font>
    <font>
      <b/>
      <vertAlign val="subscript"/>
      <sz val="12"/>
      <color theme="1"/>
      <name val="Calibri Light"/>
      <family val="2"/>
      <charset val="238"/>
      <scheme val="major"/>
    </font>
    <font>
      <b/>
      <sz val="6"/>
      <color theme="1"/>
      <name val="Calibri Light"/>
      <family val="2"/>
      <charset val="238"/>
      <scheme val="major"/>
    </font>
    <font>
      <b/>
      <sz val="7"/>
      <color theme="1"/>
      <name val="Calibri Light"/>
      <family val="2"/>
      <charset val="238"/>
      <scheme val="major"/>
    </font>
    <font>
      <sz val="7"/>
      <color theme="1"/>
      <name val="Calibri Light"/>
      <family val="2"/>
      <charset val="238"/>
      <scheme val="major"/>
    </font>
    <font>
      <b/>
      <sz val="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0" borderId="0" xfId="0"/>
    <xf numFmtId="0" fontId="1" fillId="0" borderId="8" xfId="0" applyFont="1" applyBorder="1" applyAlignment="1" applyProtection="1">
      <alignment horizontal="center" vertical="center"/>
    </xf>
    <xf numFmtId="3" fontId="1" fillId="2" borderId="8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Fill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0" fillId="0" borderId="0" xfId="0"/>
    <xf numFmtId="18" fontId="1" fillId="2" borderId="5" xfId="0" applyNumberFormat="1" applyFont="1" applyFill="1" applyBorder="1" applyProtection="1"/>
    <xf numFmtId="1" fontId="1" fillId="0" borderId="8" xfId="0" applyNumberFormat="1" applyFont="1" applyBorder="1" applyAlignment="1" applyProtection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 vertical="center"/>
    </xf>
    <xf numFmtId="18" fontId="1" fillId="2" borderId="7" xfId="0" applyNumberFormat="1" applyFont="1" applyFill="1" applyBorder="1" applyProtection="1"/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</xf>
    <xf numFmtId="0" fontId="1" fillId="0" borderId="15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" borderId="34" xfId="0" applyFont="1" applyFill="1" applyBorder="1" applyAlignment="1" applyProtection="1">
      <alignment horizontal="center" vertical="center"/>
    </xf>
    <xf numFmtId="164" fontId="6" fillId="2" borderId="10" xfId="0" applyNumberFormat="1" applyFont="1" applyFill="1" applyBorder="1" applyAlignment="1" applyProtection="1">
      <alignment horizontal="left" vertical="center"/>
    </xf>
    <xf numFmtId="164" fontId="6" fillId="2" borderId="11" xfId="0" applyNumberFormat="1" applyFont="1" applyFill="1" applyBorder="1" applyAlignment="1" applyProtection="1">
      <alignment horizontal="left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0" borderId="24" xfId="0" applyFont="1" applyFill="1" applyBorder="1" applyAlignment="1" applyProtection="1">
      <alignment horizontal="center"/>
      <protection locked="0"/>
    </xf>
    <xf numFmtId="164" fontId="6" fillId="2" borderId="14" xfId="0" applyNumberFormat="1" applyFont="1" applyFill="1" applyBorder="1" applyAlignment="1" applyProtection="1">
      <alignment horizontal="left" vertical="center"/>
    </xf>
    <xf numFmtId="164" fontId="6" fillId="2" borderId="15" xfId="0" applyNumberFormat="1" applyFont="1" applyFill="1" applyBorder="1" applyAlignment="1" applyProtection="1">
      <alignment horizontal="left" vertical="center"/>
    </xf>
    <xf numFmtId="4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1" fontId="1" fillId="0" borderId="11" xfId="0" applyNumberFormat="1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1" fontId="2" fillId="2" borderId="3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164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0" fontId="1" fillId="2" borderId="8" xfId="0" applyNumberFormat="1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164" fontId="1" fillId="0" borderId="7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9">
    <dxf>
      <fill>
        <patternFill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T72"/>
  <sheetViews>
    <sheetView tabSelected="1" zoomScale="160" zoomScaleNormal="160" workbookViewId="0">
      <selection activeCell="M13" sqref="M13"/>
    </sheetView>
  </sheetViews>
  <sheetFormatPr defaultColWidth="9.140625" defaultRowHeight="11.25" x14ac:dyDescent="0.2"/>
  <cols>
    <col min="1" max="1" width="0.7109375" style="4" customWidth="1"/>
    <col min="2" max="2" width="4.5703125" style="4" customWidth="1"/>
    <col min="3" max="3" width="10.42578125" style="4" customWidth="1"/>
    <col min="4" max="4" width="9.5703125" style="4" customWidth="1"/>
    <col min="5" max="8" width="3.28515625" style="10" customWidth="1"/>
    <col min="9" max="14" width="3.28515625" style="11" customWidth="1"/>
    <col min="15" max="19" width="3.28515625" style="8" customWidth="1"/>
    <col min="20" max="20" width="3.28515625" style="11" customWidth="1"/>
    <col min="21" max="23" width="3.28515625" style="8" customWidth="1"/>
    <col min="24" max="24" width="3.28515625" style="11" customWidth="1"/>
    <col min="25" max="34" width="3.28515625" style="8" customWidth="1"/>
    <col min="35" max="38" width="4.7109375" style="4" customWidth="1"/>
    <col min="39" max="39" width="9.140625" style="4"/>
    <col min="40" max="40" width="9.140625" style="7"/>
    <col min="41" max="58" width="9.140625" style="7" customWidth="1"/>
    <col min="59" max="98" width="9.140625" style="7"/>
    <col min="99" max="16384" width="9.140625" style="8"/>
  </cols>
  <sheetData>
    <row r="1" spans="2:98" s="4" customFormat="1" ht="3.75" customHeight="1" thickBot="1" x14ac:dyDescent="0.25">
      <c r="E1" s="5"/>
      <c r="F1" s="5"/>
      <c r="G1" s="5"/>
      <c r="H1" s="5"/>
      <c r="I1" s="6"/>
      <c r="J1" s="6"/>
      <c r="K1" s="6"/>
      <c r="L1" s="6"/>
      <c r="M1" s="6"/>
      <c r="N1" s="6"/>
      <c r="T1" s="6"/>
      <c r="X1" s="6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</row>
    <row r="2" spans="2:98" ht="9.9499999999999993" customHeight="1" x14ac:dyDescent="0.2">
      <c r="B2" s="126" t="s">
        <v>1577</v>
      </c>
      <c r="C2" s="127"/>
      <c r="D2" s="128"/>
      <c r="E2" s="111" t="s">
        <v>14</v>
      </c>
      <c r="F2" s="106"/>
      <c r="G2" s="106"/>
      <c r="H2" s="106"/>
      <c r="I2" s="118" t="s">
        <v>17</v>
      </c>
      <c r="J2" s="118"/>
      <c r="K2" s="118"/>
      <c r="L2" s="118"/>
      <c r="M2" s="118"/>
      <c r="N2" s="118"/>
      <c r="O2" s="118"/>
      <c r="P2" s="118"/>
      <c r="Q2" s="106" t="s">
        <v>38</v>
      </c>
      <c r="R2" s="106"/>
      <c r="S2" s="106" t="s">
        <v>21</v>
      </c>
      <c r="T2" s="106"/>
      <c r="U2" s="106"/>
      <c r="V2" s="106"/>
      <c r="W2" s="106" t="s">
        <v>63</v>
      </c>
      <c r="X2" s="106"/>
      <c r="Y2" s="106"/>
      <c r="Z2" s="106"/>
      <c r="AA2" s="106" t="s">
        <v>59</v>
      </c>
      <c r="AB2" s="106"/>
      <c r="AC2" s="106"/>
      <c r="AD2" s="106"/>
      <c r="AE2" s="106"/>
      <c r="AF2" s="106"/>
      <c r="AG2" s="106"/>
      <c r="AH2" s="106"/>
      <c r="AI2" s="37" t="s">
        <v>60</v>
      </c>
      <c r="AJ2" s="37"/>
      <c r="AK2" s="37"/>
      <c r="AL2" s="38"/>
    </row>
    <row r="3" spans="2:98" ht="9.9499999999999993" customHeight="1" x14ac:dyDescent="0.2">
      <c r="B3" s="129"/>
      <c r="C3" s="130"/>
      <c r="D3" s="131"/>
      <c r="E3" s="112"/>
      <c r="F3" s="108"/>
      <c r="G3" s="108"/>
      <c r="H3" s="108"/>
      <c r="I3" s="45" t="s">
        <v>18</v>
      </c>
      <c r="J3" s="45"/>
      <c r="K3" s="45" t="s">
        <v>19</v>
      </c>
      <c r="L3" s="45"/>
      <c r="M3" s="45" t="s">
        <v>1578</v>
      </c>
      <c r="N3" s="45"/>
      <c r="O3" s="45" t="s">
        <v>1579</v>
      </c>
      <c r="P3" s="45"/>
      <c r="Q3" s="108"/>
      <c r="R3" s="108"/>
      <c r="S3" s="45" t="s">
        <v>7</v>
      </c>
      <c r="T3" s="45"/>
      <c r="U3" s="45" t="s">
        <v>22</v>
      </c>
      <c r="V3" s="45"/>
      <c r="W3" s="45" t="s">
        <v>7</v>
      </c>
      <c r="X3" s="45"/>
      <c r="Y3" s="45" t="s">
        <v>22</v>
      </c>
      <c r="Z3" s="45"/>
      <c r="AA3" s="45" t="s">
        <v>11</v>
      </c>
      <c r="AB3" s="45"/>
      <c r="AC3" s="107" t="s">
        <v>12</v>
      </c>
      <c r="AD3" s="107"/>
      <c r="AE3" s="45" t="s">
        <v>23</v>
      </c>
      <c r="AF3" s="45"/>
      <c r="AG3" s="45"/>
      <c r="AH3" s="45"/>
      <c r="AI3" s="49" t="s">
        <v>20</v>
      </c>
      <c r="AJ3" s="49"/>
      <c r="AK3" s="49" t="s">
        <v>0</v>
      </c>
      <c r="AL3" s="50"/>
    </row>
    <row r="4" spans="2:98" ht="9.9499999999999993" customHeight="1" x14ac:dyDescent="0.2">
      <c r="B4" s="129"/>
      <c r="C4" s="130"/>
      <c r="D4" s="131"/>
      <c r="E4" s="112"/>
      <c r="F4" s="108"/>
      <c r="G4" s="108"/>
      <c r="H4" s="108"/>
      <c r="I4" s="45"/>
      <c r="J4" s="45"/>
      <c r="K4" s="45"/>
      <c r="L4" s="45"/>
      <c r="M4" s="45"/>
      <c r="N4" s="45"/>
      <c r="O4" s="45"/>
      <c r="P4" s="45"/>
      <c r="Q4" s="108"/>
      <c r="R4" s="108"/>
      <c r="S4" s="45"/>
      <c r="T4" s="45"/>
      <c r="U4" s="45"/>
      <c r="V4" s="45"/>
      <c r="W4" s="45"/>
      <c r="X4" s="45"/>
      <c r="Y4" s="45"/>
      <c r="Z4" s="45"/>
      <c r="AA4" s="45"/>
      <c r="AB4" s="45"/>
      <c r="AC4" s="107"/>
      <c r="AD4" s="107"/>
      <c r="AE4" s="45" t="s">
        <v>24</v>
      </c>
      <c r="AF4" s="45"/>
      <c r="AG4" s="45" t="s">
        <v>22</v>
      </c>
      <c r="AH4" s="45"/>
      <c r="AI4" s="46">
        <f>COUNTIFS(AC15:AD46,"DA",AK15:AL46,"m")+COUNTIFS(AC15:AD46,"DA",AK15:AL46,"f")</f>
        <v>0</v>
      </c>
      <c r="AJ4" s="46"/>
      <c r="AK4" s="46">
        <f>COUNTIFS(C15:D46,"&lt;&gt;",AC15:AD46,"DA",AK15:AL46,"F")</f>
        <v>0</v>
      </c>
      <c r="AL4" s="55"/>
    </row>
    <row r="5" spans="2:98" ht="9.9499999999999993" customHeight="1" thickBot="1" x14ac:dyDescent="0.25">
      <c r="B5" s="132"/>
      <c r="C5" s="133"/>
      <c r="D5" s="134"/>
      <c r="E5" s="117" t="s">
        <v>15</v>
      </c>
      <c r="F5" s="45"/>
      <c r="G5" s="45" t="s">
        <v>16</v>
      </c>
      <c r="H5" s="45"/>
      <c r="I5" s="17" t="s">
        <v>20</v>
      </c>
      <c r="J5" s="17" t="s">
        <v>0</v>
      </c>
      <c r="K5" s="17" t="s">
        <v>20</v>
      </c>
      <c r="L5" s="17" t="s">
        <v>0</v>
      </c>
      <c r="M5" s="17" t="s">
        <v>20</v>
      </c>
      <c r="N5" s="17" t="s">
        <v>0</v>
      </c>
      <c r="O5" s="17" t="s">
        <v>20</v>
      </c>
      <c r="P5" s="17" t="s">
        <v>0</v>
      </c>
      <c r="Q5" s="17" t="s">
        <v>20</v>
      </c>
      <c r="R5" s="17" t="s">
        <v>0</v>
      </c>
      <c r="S5" s="15" t="s">
        <v>20</v>
      </c>
      <c r="T5" s="15" t="s">
        <v>0</v>
      </c>
      <c r="U5" s="15" t="s">
        <v>20</v>
      </c>
      <c r="V5" s="15" t="s">
        <v>0</v>
      </c>
      <c r="W5" s="15" t="s">
        <v>20</v>
      </c>
      <c r="X5" s="15" t="s">
        <v>0</v>
      </c>
      <c r="Y5" s="15" t="s">
        <v>20</v>
      </c>
      <c r="Z5" s="15" t="s">
        <v>0</v>
      </c>
      <c r="AA5" s="15" t="s">
        <v>20</v>
      </c>
      <c r="AB5" s="15" t="s">
        <v>0</v>
      </c>
      <c r="AC5" s="15" t="s">
        <v>20</v>
      </c>
      <c r="AD5" s="15" t="s">
        <v>0</v>
      </c>
      <c r="AE5" s="15" t="s">
        <v>20</v>
      </c>
      <c r="AF5" s="15" t="s">
        <v>0</v>
      </c>
      <c r="AG5" s="15" t="s">
        <v>20</v>
      </c>
      <c r="AH5" s="15" t="s">
        <v>0</v>
      </c>
      <c r="AI5" s="51" t="s">
        <v>57</v>
      </c>
      <c r="AJ5" s="51"/>
      <c r="AK5" s="51"/>
      <c r="AL5" s="52"/>
    </row>
    <row r="6" spans="2:98" ht="9.9499999999999993" customHeight="1" thickBot="1" x14ac:dyDescent="0.25">
      <c r="B6" s="26" t="s">
        <v>1580</v>
      </c>
      <c r="C6" s="27" t="s">
        <v>1552</v>
      </c>
      <c r="D6" s="26">
        <f>COUNTIF(baza!$A$2:$A$750,$C$6)</f>
        <v>27</v>
      </c>
      <c r="E6" s="110">
        <f>COUNTIFS(C15:D46,"&lt;&gt;",AK15:AL46,"M")+COUNTIFS(C15:D46,"&lt;&gt;",AK15:AL46,"F")-M6-O6</f>
        <v>27</v>
      </c>
      <c r="F6" s="109"/>
      <c r="G6" s="109">
        <f>COUNTIFS(C15:D46,"&lt;&gt;",AK15:AL46,"F")</f>
        <v>13</v>
      </c>
      <c r="H6" s="109"/>
      <c r="I6" s="23">
        <f>COUNTIFS(A15:B46,"plec in jud",AE15:AF46,"m")+COUNTIFS(A15:B46,"ven din alt jud",AE15:AF46,"f")</f>
        <v>0</v>
      </c>
      <c r="J6" s="2">
        <f>COUNTIFS(C15:D46,"&lt;&gt;",G15:H46,"plec in jud",AK15:AL46,"F")</f>
        <v>0</v>
      </c>
      <c r="K6" s="23">
        <f>COUNTIFS(C15:D46,"plec in alt jud",AG15:AH46,"m")+COUNTIFS(C15:D46,"ven din alt jud",AG15:AH46,"f")</f>
        <v>0</v>
      </c>
      <c r="L6" s="2">
        <f>COUNTIFS(C15:D46,"&lt;&gt;",G15:H46,"plec in jud",AK15:AL46,"F")</f>
        <v>0</v>
      </c>
      <c r="M6" s="23">
        <f>COUNTIFS(G15:H46,"ven din jud",AK15:AL46,"m")+COUNTIFS(G15:H46,"ven din jud",AK15:AL46,"f")</f>
        <v>0</v>
      </c>
      <c r="N6" s="2">
        <f>COUNTIFS(C15:D46,"&lt;&gt;",G15:H46,"ven din jud",AK15:AL46,"F")</f>
        <v>0</v>
      </c>
      <c r="O6" s="23">
        <f>COUNTIFS(G15:H46,"ven din alt jud",AK15:AL46,"m")+COUNTIFS(G15:H46,"ven din alt jud",AK15:AL46,"f")</f>
        <v>0</v>
      </c>
      <c r="P6" s="2">
        <f>COUNTIFS(C15:D46,"&lt;&gt;",G15:H46,"ven din alt jud",AK15:AL46,"F")</f>
        <v>0</v>
      </c>
      <c r="Q6" s="2">
        <f>COUNTIFS(AK15:AL46,"f",I15:J46,"DA")+COUNTIFS(AK15:AL46,"m",I15:J46,"DA")</f>
        <v>0</v>
      </c>
      <c r="R6" s="2">
        <f>COUNTIFS(C15:D46,"&lt;&gt;",I15:J46,"DA",AK15:AL46,"F")</f>
        <v>0</v>
      </c>
      <c r="S6" s="2">
        <f>COUNTIFS(K15:L46,"pt. abs",AK15:AL46,"m")+COUNTIFS(K15:L46,"pt. abs",AK15:AL46,"f")</f>
        <v>0</v>
      </c>
      <c r="T6" s="2">
        <f>COUNTIFS(C15:D46,"&lt;&gt;",K15:L46,"pt. abs",AK15:AL46,"F")</f>
        <v>0</v>
      </c>
      <c r="U6" s="2">
        <f>COUNTIFS(K15:L46,"alte motiv",AK15:AL46,"m")+COUNTIFS(K15:L46,"alte motiv",AK15:AL46,"f")</f>
        <v>0</v>
      </c>
      <c r="V6" s="2">
        <f>COUNTIFS(C15:D46,"&lt;&gt;",K15:L46,"alte motiv",AK15:AL46,"F")</f>
        <v>0</v>
      </c>
      <c r="W6" s="2">
        <f>COUNTIFS(M15:N46,"pt. abs",AK15:AL46,"m")+COUNTIFS(M15:N46,"pt. abs",AK15:AL46,"f")</f>
        <v>0</v>
      </c>
      <c r="X6" s="2">
        <f>COUNTIFS(C15:D46,"&lt;&gt;",M15:N46,"pt. abs",AK15:AL46,"F")</f>
        <v>0</v>
      </c>
      <c r="Y6" s="2">
        <f>COUNTIFS(M15:N46,"alte motiv",AK15:AL46,"m")+COUNTIFS(M15:N46,"alte motiv",AK15:AL46,"f")</f>
        <v>0</v>
      </c>
      <c r="Z6" s="2">
        <f>COUNTIFS(C15:D46,"&lt;&gt;",M15:N46,"alte motiv",AK15:AL46,"F")</f>
        <v>0</v>
      </c>
      <c r="AA6" s="2">
        <f>COUNTIFS(O15:P46,"9.99 - 7", Q15:R46,"NU",AK15:AL46,"m")+COUNTIFS(O15:P46,"9.99 - 7", Q15:R46,"NU",AK15:AL46,"f")</f>
        <v>0</v>
      </c>
      <c r="AB6" s="2">
        <f>COUNTIFS(C15:D46,"&lt;&gt;",O15:P46,"9.99 - 7",AK15:AL46,"F", Q15:R46,"NU")</f>
        <v>0</v>
      </c>
      <c r="AC6" s="2">
        <f>COUNTIFS(O15:P46,"sub 7", Q15:R46,"NU",AK15:AL46,"f")+COUNTIFS(O15:P46,"sub 7", Q15:R46,"NU",AK15:AL46,"m")</f>
        <v>0</v>
      </c>
      <c r="AD6" s="2">
        <f>COUNTIFS(C15:D46,"&lt;&gt;",O15:P46,"sub 7",AK15:AL46,"F", Q15:R46,"NU")</f>
        <v>0</v>
      </c>
      <c r="AE6" s="2">
        <f>AC6+AA6</f>
        <v>0</v>
      </c>
      <c r="AF6" s="2">
        <f>AD6+AB6</f>
        <v>0</v>
      </c>
      <c r="AG6" s="2">
        <f>COUNTIFS(Q15:R46,"DA",AK15:AL46,"f")+COUNTIFS(Q15:R46,"DA",AK15:AL46,"m")</f>
        <v>0</v>
      </c>
      <c r="AH6" s="2">
        <f>COUNTIFS(C15:D46,"&lt;&gt;",Q15:R46,"DA",AK15:AL46,"F")</f>
        <v>0</v>
      </c>
      <c r="AI6" s="53"/>
      <c r="AJ6" s="53"/>
      <c r="AK6" s="53"/>
      <c r="AL6" s="54"/>
    </row>
    <row r="7" spans="2:98" s="7" customFormat="1" ht="3" customHeight="1" thickBot="1" x14ac:dyDescent="0.25">
      <c r="E7" s="28"/>
      <c r="F7" s="28"/>
      <c r="G7" s="28"/>
      <c r="H7" s="28"/>
      <c r="I7" s="29"/>
      <c r="J7" s="29"/>
      <c r="K7" s="29"/>
      <c r="L7" s="29"/>
      <c r="M7" s="29"/>
      <c r="N7" s="29"/>
      <c r="T7" s="29"/>
      <c r="X7" s="29"/>
    </row>
    <row r="8" spans="2:98" ht="9.9499999999999993" customHeight="1" thickBot="1" x14ac:dyDescent="0.25">
      <c r="B8" s="114" t="s">
        <v>39</v>
      </c>
      <c r="C8" s="115"/>
      <c r="D8" s="116"/>
      <c r="E8" s="111" t="s">
        <v>53</v>
      </c>
      <c r="F8" s="106"/>
      <c r="G8" s="106"/>
      <c r="H8" s="106"/>
      <c r="I8" s="37" t="s">
        <v>54</v>
      </c>
      <c r="J8" s="37"/>
      <c r="K8" s="98" t="s">
        <v>25</v>
      </c>
      <c r="L8" s="98"/>
      <c r="M8" s="103" t="s">
        <v>26</v>
      </c>
      <c r="N8" s="103"/>
      <c r="O8" s="103"/>
      <c r="P8" s="103"/>
      <c r="Q8" s="103"/>
      <c r="R8" s="103"/>
      <c r="S8" s="103" t="s">
        <v>30</v>
      </c>
      <c r="T8" s="103"/>
      <c r="U8" s="103"/>
      <c r="V8" s="103"/>
      <c r="W8" s="103"/>
      <c r="X8" s="103"/>
      <c r="Y8" s="103"/>
      <c r="Z8" s="103"/>
      <c r="AA8" s="103"/>
      <c r="AB8" s="103"/>
      <c r="AC8" s="97" t="s">
        <v>37</v>
      </c>
      <c r="AD8" s="97"/>
      <c r="AE8" s="37" t="s">
        <v>36</v>
      </c>
      <c r="AF8" s="37"/>
      <c r="AG8" s="37"/>
      <c r="AH8" s="37"/>
      <c r="AI8" s="37" t="s">
        <v>20</v>
      </c>
      <c r="AJ8" s="37"/>
      <c r="AK8" s="37" t="s">
        <v>0</v>
      </c>
      <c r="AL8" s="38"/>
    </row>
    <row r="9" spans="2:98" ht="9.9499999999999993" customHeight="1" thickBot="1" x14ac:dyDescent="0.25">
      <c r="B9" s="114"/>
      <c r="C9" s="115"/>
      <c r="D9" s="116"/>
      <c r="E9" s="112"/>
      <c r="F9" s="108"/>
      <c r="G9" s="108"/>
      <c r="H9" s="108"/>
      <c r="I9" s="51"/>
      <c r="J9" s="51"/>
      <c r="K9" s="99"/>
      <c r="L9" s="99"/>
      <c r="M9" s="46" t="s">
        <v>27</v>
      </c>
      <c r="N9" s="46"/>
      <c r="O9" s="46" t="s">
        <v>28</v>
      </c>
      <c r="P9" s="46"/>
      <c r="Q9" s="113" t="s">
        <v>29</v>
      </c>
      <c r="R9" s="113"/>
      <c r="S9" s="46" t="s">
        <v>31</v>
      </c>
      <c r="T9" s="46"/>
      <c r="U9" s="46" t="s">
        <v>32</v>
      </c>
      <c r="V9" s="46"/>
      <c r="W9" s="46" t="s">
        <v>33</v>
      </c>
      <c r="X9" s="46"/>
      <c r="Y9" s="46" t="s">
        <v>34</v>
      </c>
      <c r="Z9" s="46"/>
      <c r="AA9" s="46" t="s">
        <v>35</v>
      </c>
      <c r="AB9" s="46"/>
      <c r="AC9" s="101"/>
      <c r="AD9" s="101"/>
      <c r="AE9" s="51"/>
      <c r="AF9" s="51"/>
      <c r="AG9" s="51"/>
      <c r="AH9" s="51"/>
      <c r="AI9" s="49">
        <f>SUMIFS(W15:X46,C15:D46,"&lt;&gt;",AK15:AL46,"m")+SUMIFS(W15:X46,C15:D46,"&lt;&gt;",AK15:AL46,"f")</f>
        <v>0</v>
      </c>
      <c r="AJ9" s="49"/>
      <c r="AK9" s="49">
        <f>SUMIFS(W15:X46,C15:D46,"&lt;&gt;",AK15:AL46,"F")</f>
        <v>0</v>
      </c>
      <c r="AL9" s="50"/>
    </row>
    <row r="10" spans="2:98" ht="9.9499999999999993" customHeight="1" thickBot="1" x14ac:dyDescent="0.25">
      <c r="B10" s="114"/>
      <c r="C10" s="115"/>
      <c r="D10" s="116"/>
      <c r="E10" s="112"/>
      <c r="F10" s="108"/>
      <c r="G10" s="108"/>
      <c r="H10" s="108"/>
      <c r="I10" s="51"/>
      <c r="J10" s="51"/>
      <c r="K10" s="99"/>
      <c r="L10" s="99"/>
      <c r="M10" s="46"/>
      <c r="N10" s="46"/>
      <c r="O10" s="46"/>
      <c r="P10" s="46"/>
      <c r="Q10" s="113"/>
      <c r="R10" s="113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101"/>
      <c r="AD10" s="101"/>
      <c r="AE10" s="51"/>
      <c r="AF10" s="51"/>
      <c r="AG10" s="51"/>
      <c r="AH10" s="51"/>
      <c r="AI10" s="56" t="s">
        <v>46</v>
      </c>
      <c r="AJ10" s="56"/>
      <c r="AK10" s="56" t="s">
        <v>58</v>
      </c>
      <c r="AL10" s="57"/>
    </row>
    <row r="11" spans="2:98" s="4" customFormat="1" ht="9.9499999999999993" customHeight="1" thickBot="1" x14ac:dyDescent="0.25">
      <c r="B11" s="114"/>
      <c r="C11" s="115"/>
      <c r="D11" s="116"/>
      <c r="E11" s="93" t="s">
        <v>15</v>
      </c>
      <c r="F11" s="49"/>
      <c r="G11" s="49" t="s">
        <v>16</v>
      </c>
      <c r="H11" s="49"/>
      <c r="I11" s="16" t="s">
        <v>20</v>
      </c>
      <c r="J11" s="16" t="s">
        <v>0</v>
      </c>
      <c r="K11" s="99"/>
      <c r="L11" s="99"/>
      <c r="M11" s="16" t="s">
        <v>20</v>
      </c>
      <c r="N11" s="16" t="s">
        <v>0</v>
      </c>
      <c r="O11" s="16" t="s">
        <v>20</v>
      </c>
      <c r="P11" s="16" t="s">
        <v>0</v>
      </c>
      <c r="Q11" s="16" t="s">
        <v>20</v>
      </c>
      <c r="R11" s="16" t="s">
        <v>0</v>
      </c>
      <c r="S11" s="16" t="s">
        <v>20</v>
      </c>
      <c r="T11" s="16" t="s">
        <v>0</v>
      </c>
      <c r="U11" s="16" t="s">
        <v>20</v>
      </c>
      <c r="V11" s="16" t="s">
        <v>0</v>
      </c>
      <c r="W11" s="16" t="s">
        <v>20</v>
      </c>
      <c r="X11" s="16" t="s">
        <v>0</v>
      </c>
      <c r="Y11" s="16" t="s">
        <v>20</v>
      </c>
      <c r="Z11" s="16" t="s">
        <v>0</v>
      </c>
      <c r="AA11" s="16" t="s">
        <v>20</v>
      </c>
      <c r="AB11" s="16" t="s">
        <v>0</v>
      </c>
      <c r="AC11" s="16" t="s">
        <v>20</v>
      </c>
      <c r="AD11" s="16" t="s">
        <v>0</v>
      </c>
      <c r="AE11" s="46" t="s">
        <v>20</v>
      </c>
      <c r="AF11" s="46"/>
      <c r="AG11" s="46" t="s">
        <v>0</v>
      </c>
      <c r="AH11" s="46"/>
      <c r="AI11" s="16" t="s">
        <v>20</v>
      </c>
      <c r="AJ11" s="16" t="s">
        <v>0</v>
      </c>
      <c r="AK11" s="16" t="s">
        <v>20</v>
      </c>
      <c r="AL11" s="18" t="s">
        <v>0</v>
      </c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</row>
    <row r="12" spans="2:98" s="4" customFormat="1" ht="9.9499999999999993" customHeight="1" thickBot="1" x14ac:dyDescent="0.25">
      <c r="B12" s="114"/>
      <c r="C12" s="115"/>
      <c r="D12" s="116"/>
      <c r="E12" s="94">
        <f>(E6+M6+O6)-(I6+K6+S6+U6+W6+Y6)</f>
        <v>27</v>
      </c>
      <c r="F12" s="95"/>
      <c r="G12" s="95">
        <f>(G6+N6+P6)-(J6+L6+T6+V6+X6+Z6)</f>
        <v>13</v>
      </c>
      <c r="H12" s="95"/>
      <c r="I12" s="19">
        <f>COUNTIFS(C15:D46,"&lt;&gt;*nu_exista*",E15:F46,"&gt;=5")</f>
        <v>0</v>
      </c>
      <c r="J12" s="19">
        <f>COUNTIFS(C15:D46,"&lt;&gt;",E15:F46,"&gt;=5",AK15:AL46,"F")</f>
        <v>0</v>
      </c>
      <c r="K12" s="102">
        <f>((I12*100)/E12)/100</f>
        <v>0</v>
      </c>
      <c r="L12" s="102"/>
      <c r="M12" s="3">
        <f>COUNTIFS(E15:F46,"&gt;=5",E15:F46,"&lt;=6.99",AK15:AL46,"m")+COUNTIFS(E15:F46,"&gt;=5",E15:F46,"&lt;=6.99",AK15:AL46,"f")</f>
        <v>0</v>
      </c>
      <c r="N12" s="19">
        <f>COUNTIFS(C15:D46,"&lt;&gt;",E15:F46,"&gt;=5",E15:F46,"&lt;=6.99",AK15:AL46,"F")</f>
        <v>0</v>
      </c>
      <c r="O12" s="3">
        <f>COUNTIFS(E15:F46,"&gt;=7",E15:F46,"&lt;=8.99",AK15:AL46,"m")+COUNTIFS(E15:F46,"&gt;=7",E15:F46,"&lt;=8.99",AK15:AL46,"f")</f>
        <v>0</v>
      </c>
      <c r="P12" s="19">
        <f>COUNTIFS(C15:D46,"&lt;&gt;",E15:F46,"&gt;=7",E15:F46,"&lt;=8.99",AK15:AL46,"F")</f>
        <v>0</v>
      </c>
      <c r="Q12" s="3">
        <f>COUNTIFS(E15:F46,"&gt;=9",E15:F46,"&lt;=10",AK15:AL46,"m")+COUNTIFS(E15:F46,"&gt;=9",E15:F46,"&lt;=10",AK15:AL46,"f")</f>
        <v>0</v>
      </c>
      <c r="R12" s="19">
        <f>COUNTIFS(C15:D46,"&lt;&gt;",E15:F46,"&gt;=9",E15:F46,"&lt;=10",AK15:AL46,"F")</f>
        <v>0</v>
      </c>
      <c r="S12" s="24">
        <f>COUNTIFS(S15:T46,"1",AK15:AL46,"m")+COUNTIFS(S15:T46,"1",AK15:AL46,"f")</f>
        <v>0</v>
      </c>
      <c r="T12" s="19">
        <f>COUNTIFS(C15:D46,"&lt;&gt;",S15:T46,"1",AK15:AL46,"F")</f>
        <v>0</v>
      </c>
      <c r="U12" s="24">
        <f>COUNTIFS(S15:T46,"2",AK15:AL46,"m")+COUNTIFS(S15:T46,"2",AK15:AL46,"f")</f>
        <v>0</v>
      </c>
      <c r="V12" s="19">
        <f>COUNTIFS(C15:D46,"&lt;&gt;",S15:T46,"2",AK15:AL46,"F")</f>
        <v>0</v>
      </c>
      <c r="W12" s="24">
        <f>COUNTIFS(S15:T46,"3",AK15:AL46,"m")+COUNTIFS(S15:T46,"3",AK15:AL46,"f")</f>
        <v>0</v>
      </c>
      <c r="X12" s="19">
        <f>COUNTIFS(C15:D46,"&lt;&gt;",S15:T46,"3",AK15:AL46,"F")</f>
        <v>0</v>
      </c>
      <c r="Y12" s="24">
        <f>COUNTIFS(S15:T46,"4",AK15:AL46,"m")+COUNTIFS(S15:T46,"4",AK15:AL46,"f")</f>
        <v>0</v>
      </c>
      <c r="Z12" s="19">
        <f>COUNTIFS(C15:D46,"&lt;&gt;",S15:T46,"4",AK15:AL46,"F")</f>
        <v>0</v>
      </c>
      <c r="AA12" s="24">
        <f>COUNTIFS(S15:T46,"&gt;4",AK15:AL46,"m")+COUNTIFS(S15:T46,"&gt;4",AK15:AL46,"f")</f>
        <v>0</v>
      </c>
      <c r="AB12" s="19">
        <f>COUNTIFS(C15:D46,"&lt;&gt;",S15:T46,"&gt;4",AK15:AL46,"F")</f>
        <v>0</v>
      </c>
      <c r="AC12" s="24">
        <f>COUNTIFS(U15:V46,"&gt;=1",AK15:AL46,"m")+COUNTIFS(U15:V46,"&gt;=1",AK15:AL46,"f")</f>
        <v>0</v>
      </c>
      <c r="AD12" s="19">
        <f>COUNTIFS(C15:D46,"&lt;&gt;",U15:V46,"&gt;=1",AK15:AL46,"F")</f>
        <v>0</v>
      </c>
      <c r="AE12" s="48">
        <v>0</v>
      </c>
      <c r="AF12" s="47"/>
      <c r="AG12" s="47">
        <v>0</v>
      </c>
      <c r="AH12" s="47"/>
      <c r="AI12" s="19">
        <f>SUMIFS(Y15:Z46,AK15:AL46,"m")+SUMIFS(Y15:Z46,AK15:AL46,"f")</f>
        <v>0</v>
      </c>
      <c r="AJ12" s="19">
        <f>SUMIFS(Y15:Z46,C15:D46,"&lt;&gt;",AK15:AL46,"F")</f>
        <v>0</v>
      </c>
      <c r="AK12" s="19">
        <f>AI9-AI12</f>
        <v>0</v>
      </c>
      <c r="AL12" s="20">
        <f>AK9-AJ12</f>
        <v>0</v>
      </c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</row>
    <row r="13" spans="2:98" s="4" customFormat="1" ht="3.75" customHeight="1" thickBot="1" x14ac:dyDescent="0.25">
      <c r="E13" s="9"/>
      <c r="F13" s="9"/>
      <c r="G13" s="9"/>
      <c r="H13" s="9"/>
      <c r="I13" s="6"/>
      <c r="J13" s="6"/>
      <c r="K13" s="6"/>
      <c r="L13" s="6"/>
      <c r="M13" s="6"/>
      <c r="N13" s="6"/>
      <c r="T13" s="6"/>
      <c r="X13" s="6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</row>
    <row r="14" spans="2:98" s="4" customFormat="1" ht="23.25" customHeight="1" x14ac:dyDescent="0.2">
      <c r="B14" s="30" t="s">
        <v>1586</v>
      </c>
      <c r="C14" s="90" t="s">
        <v>1</v>
      </c>
      <c r="D14" s="91"/>
      <c r="E14" s="92" t="s">
        <v>40</v>
      </c>
      <c r="F14" s="92"/>
      <c r="G14" s="92" t="s">
        <v>45</v>
      </c>
      <c r="H14" s="92"/>
      <c r="I14" s="92" t="s">
        <v>43</v>
      </c>
      <c r="J14" s="92"/>
      <c r="K14" s="37" t="s">
        <v>8</v>
      </c>
      <c r="L14" s="37"/>
      <c r="M14" s="96" t="s">
        <v>44</v>
      </c>
      <c r="N14" s="96"/>
      <c r="O14" s="97" t="s">
        <v>62</v>
      </c>
      <c r="P14" s="97"/>
      <c r="Q14" s="97" t="s">
        <v>64</v>
      </c>
      <c r="R14" s="97"/>
      <c r="S14" s="92" t="s">
        <v>55</v>
      </c>
      <c r="T14" s="92"/>
      <c r="U14" s="92" t="s">
        <v>41</v>
      </c>
      <c r="V14" s="92"/>
      <c r="W14" s="37" t="s">
        <v>47</v>
      </c>
      <c r="X14" s="37"/>
      <c r="Y14" s="37" t="s">
        <v>46</v>
      </c>
      <c r="Z14" s="37"/>
      <c r="AA14" s="104" t="s">
        <v>58</v>
      </c>
      <c r="AB14" s="105"/>
      <c r="AC14" s="37" t="s">
        <v>13</v>
      </c>
      <c r="AD14" s="37"/>
      <c r="AE14" s="41" t="s">
        <v>61</v>
      </c>
      <c r="AF14" s="42"/>
      <c r="AG14" s="42"/>
      <c r="AH14" s="42"/>
      <c r="AI14" s="42"/>
      <c r="AJ14" s="43"/>
      <c r="AK14" s="37" t="s">
        <v>56</v>
      </c>
      <c r="AL14" s="38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</row>
    <row r="15" spans="2:98" s="4" customFormat="1" ht="14.1" customHeight="1" x14ac:dyDescent="0.2">
      <c r="B15" s="22" t="str" cm="1">
        <f t="array" ref="B15">IF(ROWS($C$6:D6)&lt;=$D$6,INDEX(baza!$A$2:$A$750,_xlfn.AGGREGATE(15,3,(baza!$A$2:$A$750=$C$6)/(baza!$A$2:$A$750=$C$6)*(ROW(baza!$A$2:$A$750)-ROW(baza!$A$1)),ROWS($C$6:D6))),"nu_exista")</f>
        <v>9A</v>
      </c>
      <c r="C15" s="63" t="str" cm="1">
        <f t="array" ref="C15">IF(ROWS($C$6:D6)&lt;=$D$6,INDEX(baza!$D$2:$D$750,_xlfn.AGGREGATE(15,3,(baza!$A$2:$A$750=$C$6)/(baza!$A$2:$A$750=$C$6)*(ROW(baza!$A$2:$A$750)-ROW(baza!$A$1)),ROWS($C$6:D6))),"nu_exista")</f>
        <v>ALEXANDRU E.L. BOGDAN-ALIN</v>
      </c>
      <c r="D15" s="64"/>
      <c r="E15" s="65"/>
      <c r="F15" s="65"/>
      <c r="G15" s="66" t="s">
        <v>42</v>
      </c>
      <c r="H15" s="66"/>
      <c r="I15" s="66" t="s">
        <v>5</v>
      </c>
      <c r="J15" s="66"/>
      <c r="K15" s="100" t="s">
        <v>42</v>
      </c>
      <c r="L15" s="100"/>
      <c r="M15" s="100" t="s">
        <v>42</v>
      </c>
      <c r="N15" s="100"/>
      <c r="O15" s="79">
        <v>10</v>
      </c>
      <c r="P15" s="79"/>
      <c r="Q15" s="119" t="s">
        <v>5</v>
      </c>
      <c r="R15" s="120"/>
      <c r="S15" s="121"/>
      <c r="T15" s="121"/>
      <c r="U15" s="121"/>
      <c r="V15" s="121"/>
      <c r="W15" s="79"/>
      <c r="X15" s="79"/>
      <c r="Y15" s="79"/>
      <c r="Z15" s="79"/>
      <c r="AA15" s="122">
        <f t="shared" ref="AA15:AA41" si="0">W15-Y15</f>
        <v>0</v>
      </c>
      <c r="AB15" s="123"/>
      <c r="AC15" s="79" t="s">
        <v>5</v>
      </c>
      <c r="AD15" s="79"/>
      <c r="AE15" s="44"/>
      <c r="AF15" s="32"/>
      <c r="AG15" s="32"/>
      <c r="AH15" s="32"/>
      <c r="AI15" s="32"/>
      <c r="AJ15" s="33"/>
      <c r="AK15" s="39" t="str" cm="1">
        <f t="array" ref="AK15">IF(ROWS($C$6:D6)&lt;=$D$6,INDEX(baza!$E$2:$E$750,_xlfn.AGGREGATE(15,3,(baza!$A$2:$A$750=$C$6)/(baza!$A$2:$A$750=$C$6)*(ROW(baza!$A$2:$A$750)-ROW(baza!$A$1)),ROWS($C$6:D6))),"nu_exista")</f>
        <v>M</v>
      </c>
      <c r="AL15" s="40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</row>
    <row r="16" spans="2:98" s="4" customFormat="1" ht="14.1" customHeight="1" x14ac:dyDescent="0.2">
      <c r="B16" s="22" t="str" cm="1">
        <f t="array" ref="B16">IF(ROWS($B$6:D7)&lt;=$D$6,INDEX(baza!$A$2:$A$750,_xlfn.AGGREGATE(15,3,(baza!$A$2:$A$750=$C$6)/(baza!$A$2:$A$750=$C$6)*(ROW(baza!$A$2:$A$750)-ROW(baza!$A$1)),ROWS($B$6:D7))),"nu_exista")</f>
        <v>9A</v>
      </c>
      <c r="C16" s="63" t="str" cm="1">
        <f t="array" ref="C16">IF(ROWS($B$6:D7)&lt;=$D$6,INDEX(baza!$D$2:$D$750,_xlfn.AGGREGATE(15,3,(baza!$A$2:$A$750=$C$6)/(baza!$A$2:$A$750=$C$6)*(ROW(baza!$A$2:$A$750)-ROW(baza!$A$1)),ROWS($B$6:D7))),"nu_exista")</f>
        <v>ANA L.M. ANDREEA-FLORENTINA</v>
      </c>
      <c r="D16" s="64"/>
      <c r="E16" s="65"/>
      <c r="F16" s="65"/>
      <c r="G16" s="66" t="s">
        <v>42</v>
      </c>
      <c r="H16" s="66"/>
      <c r="I16" s="66" t="s">
        <v>5</v>
      </c>
      <c r="J16" s="66"/>
      <c r="K16" s="100" t="s">
        <v>42</v>
      </c>
      <c r="L16" s="100"/>
      <c r="M16" s="100" t="s">
        <v>42</v>
      </c>
      <c r="N16" s="100"/>
      <c r="O16" s="79">
        <v>10</v>
      </c>
      <c r="P16" s="79"/>
      <c r="Q16" s="119" t="s">
        <v>5</v>
      </c>
      <c r="R16" s="120"/>
      <c r="S16" s="121"/>
      <c r="T16" s="121"/>
      <c r="U16" s="121"/>
      <c r="V16" s="121"/>
      <c r="W16" s="79"/>
      <c r="X16" s="79"/>
      <c r="Y16" s="79"/>
      <c r="Z16" s="79"/>
      <c r="AA16" s="122">
        <f t="shared" si="0"/>
        <v>0</v>
      </c>
      <c r="AB16" s="123"/>
      <c r="AC16" s="79" t="s">
        <v>5</v>
      </c>
      <c r="AD16" s="79"/>
      <c r="AE16" s="44"/>
      <c r="AF16" s="32"/>
      <c r="AG16" s="32"/>
      <c r="AH16" s="32"/>
      <c r="AI16" s="32"/>
      <c r="AJ16" s="33"/>
      <c r="AK16" s="39" t="str" cm="1">
        <f t="array" ref="AK16">IF(ROWS($B$6:D7)&lt;=$D$6,INDEX(baza!$E$2:$E$750,_xlfn.AGGREGATE(15,3,(baza!$A$2:$A$750=$C$6)/(baza!$A$2:$A$750=$C$6)*(ROW(baza!$A$2:$A$750)-ROW(baza!$A$1)),ROWS($B$6:D7))),"nu_exista")</f>
        <v>F</v>
      </c>
      <c r="AL16" s="40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</row>
    <row r="17" spans="1:80" s="13" customFormat="1" ht="14.1" customHeight="1" x14ac:dyDescent="0.2">
      <c r="A17" s="4"/>
      <c r="B17" s="22" t="str" cm="1">
        <f t="array" ref="B17">IF(ROWS($B$6:D8)&lt;=$D$6,INDEX(baza!$A$2:$A$750,_xlfn.AGGREGATE(15,3,(baza!$A$2:$A$750=$C$6)/(baza!$A$2:$A$750=$C$6)*(ROW(baza!$A$2:$A$750)-ROW(baza!$A$1)),ROWS($B$6:D8))),"nu_exista")</f>
        <v>9A</v>
      </c>
      <c r="C17" s="63" t="str" cm="1">
        <f t="array" ref="C17">IF(ROWS($B$6:D8)&lt;=$D$6,INDEX(baza!$D$2:$D$750,_xlfn.AGGREGATE(15,3,(baza!$A$2:$A$750=$C$6)/(baza!$A$2:$A$750=$C$6)*(ROW(baza!$A$2:$A$750)-ROW(baza!$A$1)),ROWS($B$6:D8))),"nu_exista")</f>
        <v>BIRO-PAL C.N. ROXANA-MARIA-MIHAELA</v>
      </c>
      <c r="D17" s="64"/>
      <c r="E17" s="89"/>
      <c r="F17" s="89"/>
      <c r="G17" s="66" t="s">
        <v>42</v>
      </c>
      <c r="H17" s="66"/>
      <c r="I17" s="66" t="s">
        <v>5</v>
      </c>
      <c r="J17" s="66"/>
      <c r="K17" s="100" t="s">
        <v>42</v>
      </c>
      <c r="L17" s="100"/>
      <c r="M17" s="67" t="s">
        <v>42</v>
      </c>
      <c r="N17" s="67"/>
      <c r="O17" s="68">
        <v>10</v>
      </c>
      <c r="P17" s="68"/>
      <c r="Q17" s="69" t="s">
        <v>5</v>
      </c>
      <c r="R17" s="70"/>
      <c r="S17" s="66"/>
      <c r="T17" s="66"/>
      <c r="U17" s="66"/>
      <c r="V17" s="66"/>
      <c r="W17" s="68"/>
      <c r="X17" s="68"/>
      <c r="Y17" s="68"/>
      <c r="Z17" s="68"/>
      <c r="AA17" s="80">
        <f t="shared" si="0"/>
        <v>0</v>
      </c>
      <c r="AB17" s="81"/>
      <c r="AC17" s="68" t="s">
        <v>5</v>
      </c>
      <c r="AD17" s="68"/>
      <c r="AE17" s="44"/>
      <c r="AF17" s="32"/>
      <c r="AG17" s="32"/>
      <c r="AH17" s="32"/>
      <c r="AI17" s="32"/>
      <c r="AJ17" s="33"/>
      <c r="AK17" s="39" t="str" cm="1">
        <f t="array" ref="AK17">IF(ROWS($B$6:D8)&lt;=$D$6,INDEX(baza!$E$2:$E$750,_xlfn.AGGREGATE(15,3,(baza!$A$2:$A$750=$C$6)/(baza!$A$2:$A$750=$C$6)*(ROW(baza!$A$2:$A$750)-ROW(baza!$A$1)),ROWS($B$6:D8))),"nu_exista")</f>
        <v>F</v>
      </c>
      <c r="AL17" s="40"/>
      <c r="AM17" s="4"/>
      <c r="AN17" s="7"/>
      <c r="AO17" s="7"/>
      <c r="AP17" s="7"/>
      <c r="AQ17" s="7"/>
      <c r="AR17" s="7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</row>
    <row r="18" spans="1:80" s="13" customFormat="1" ht="14.1" customHeight="1" x14ac:dyDescent="0.2">
      <c r="A18" s="4"/>
      <c r="B18" s="22" t="str" cm="1">
        <f t="array" ref="B18">IF(ROWS($B$6:D9)&lt;=$D$6,INDEX(baza!$A$2:$A$750,_xlfn.AGGREGATE(15,3,(baza!$A$2:$A$750=$C$6)/(baza!$A$2:$A$750=$C$6)*(ROW(baza!$A$2:$A$750)-ROW(baza!$A$1)),ROWS($B$6:D9))),"nu_exista")</f>
        <v>9A</v>
      </c>
      <c r="C18" s="63" t="str" cm="1">
        <f t="array" ref="C18">IF(ROWS($B$6:D9)&lt;=$D$6,INDEX(baza!$D$2:$D$750,_xlfn.AGGREGATE(15,3,(baza!$A$2:$A$750=$C$6)/(baza!$A$2:$A$750=$C$6)*(ROW(baza!$A$2:$A$750)-ROW(baza!$A$1)),ROWS($B$6:D9))),"nu_exista")</f>
        <v>BRĂNIŞTEANU C. SEBASTIAN-LIVIU</v>
      </c>
      <c r="D18" s="64"/>
      <c r="E18" s="89"/>
      <c r="F18" s="89"/>
      <c r="G18" s="66" t="s">
        <v>42</v>
      </c>
      <c r="H18" s="66"/>
      <c r="I18" s="66" t="s">
        <v>5</v>
      </c>
      <c r="J18" s="66"/>
      <c r="K18" s="100" t="s">
        <v>42</v>
      </c>
      <c r="L18" s="100"/>
      <c r="M18" s="67" t="s">
        <v>42</v>
      </c>
      <c r="N18" s="67"/>
      <c r="O18" s="79">
        <v>10</v>
      </c>
      <c r="P18" s="79"/>
      <c r="Q18" s="69" t="s">
        <v>5</v>
      </c>
      <c r="R18" s="70"/>
      <c r="S18" s="66"/>
      <c r="T18" s="66"/>
      <c r="U18" s="66"/>
      <c r="V18" s="66"/>
      <c r="W18" s="68"/>
      <c r="X18" s="68"/>
      <c r="Y18" s="68"/>
      <c r="Z18" s="68"/>
      <c r="AA18" s="80">
        <f t="shared" si="0"/>
        <v>0</v>
      </c>
      <c r="AB18" s="81"/>
      <c r="AC18" s="68" t="s">
        <v>5</v>
      </c>
      <c r="AD18" s="68"/>
      <c r="AE18" s="44"/>
      <c r="AF18" s="32"/>
      <c r="AG18" s="32"/>
      <c r="AH18" s="32"/>
      <c r="AI18" s="32"/>
      <c r="AJ18" s="33"/>
      <c r="AK18" s="39" t="str" cm="1">
        <f t="array" ref="AK18">IF(ROWS($B$6:D9)&lt;=$D$6,INDEX(baza!$E$2:$E$750,_xlfn.AGGREGATE(15,3,(baza!$A$2:$A$750=$C$6)/(baza!$A$2:$A$750=$C$6)*(ROW(baza!$A$2:$A$750)-ROW(baza!$A$1)),ROWS($B$6:D9))),"nu_exista")</f>
        <v>M</v>
      </c>
      <c r="AL18" s="40"/>
      <c r="AM18" s="4"/>
      <c r="AN18" s="7"/>
      <c r="AO18" s="7"/>
      <c r="AP18" s="7"/>
      <c r="AQ18" s="7"/>
      <c r="AR18" s="7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</row>
    <row r="19" spans="1:80" s="13" customFormat="1" ht="14.1" customHeight="1" x14ac:dyDescent="0.2">
      <c r="A19" s="4"/>
      <c r="B19" s="22" t="str" cm="1">
        <f t="array" ref="B19">IF(ROWS($B$6:D10)&lt;=$D$6,INDEX(baza!$A$2:$A$750,_xlfn.AGGREGATE(15,3,(baza!$A$2:$A$750=$C$6)/(baza!$A$2:$A$750=$C$6)*(ROW(baza!$A$2:$A$750)-ROW(baza!$A$1)),ROWS($B$6:D10))),"nu_exista")</f>
        <v>9A</v>
      </c>
      <c r="C19" s="63" t="str" cm="1">
        <f t="array" ref="C19">IF(ROWS($B$6:D10)&lt;=$D$6,INDEX(baza!$D$2:$D$750,_xlfn.AGGREGATE(15,3,(baza!$A$2:$A$750=$C$6)/(baza!$A$2:$A$750=$C$6)*(ROW(baza!$A$2:$A$750)-ROW(baza!$A$1)),ROWS($B$6:D10))),"nu_exista")</f>
        <v>CATRINESCU V. DARIUS-FLORIAN</v>
      </c>
      <c r="D19" s="64"/>
      <c r="E19" s="89"/>
      <c r="F19" s="89"/>
      <c r="G19" s="66" t="s">
        <v>42</v>
      </c>
      <c r="H19" s="66"/>
      <c r="I19" s="66" t="s">
        <v>5</v>
      </c>
      <c r="J19" s="66"/>
      <c r="K19" s="100" t="s">
        <v>42</v>
      </c>
      <c r="L19" s="100"/>
      <c r="M19" s="67" t="s">
        <v>42</v>
      </c>
      <c r="N19" s="67"/>
      <c r="O19" s="79">
        <v>10</v>
      </c>
      <c r="P19" s="79"/>
      <c r="Q19" s="69" t="s">
        <v>5</v>
      </c>
      <c r="R19" s="70"/>
      <c r="S19" s="66"/>
      <c r="T19" s="66"/>
      <c r="U19" s="66"/>
      <c r="V19" s="66"/>
      <c r="W19" s="68"/>
      <c r="X19" s="68"/>
      <c r="Y19" s="68"/>
      <c r="Z19" s="68"/>
      <c r="AA19" s="80">
        <f t="shared" si="0"/>
        <v>0</v>
      </c>
      <c r="AB19" s="81"/>
      <c r="AC19" s="68" t="s">
        <v>5</v>
      </c>
      <c r="AD19" s="68"/>
      <c r="AE19" s="44"/>
      <c r="AF19" s="32"/>
      <c r="AG19" s="32"/>
      <c r="AH19" s="32"/>
      <c r="AI19" s="32"/>
      <c r="AJ19" s="33"/>
      <c r="AK19" s="39" t="str" cm="1">
        <f t="array" ref="AK19">IF(ROWS($B$6:D10)&lt;=$D$6,INDEX(baza!$E$2:$E$750,_xlfn.AGGREGATE(15,3,(baza!$A$2:$A$750=$C$6)/(baza!$A$2:$A$750=$C$6)*(ROW(baza!$A$2:$A$750)-ROW(baza!$A$1)),ROWS($B$6:D10))),"nu_exista")</f>
        <v>M</v>
      </c>
      <c r="AL19" s="40"/>
      <c r="AM19" s="4"/>
      <c r="AN19" s="7"/>
      <c r="AO19" s="7"/>
      <c r="AP19" s="7"/>
      <c r="AQ19" s="7"/>
      <c r="AR19" s="7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</row>
    <row r="20" spans="1:80" s="13" customFormat="1" ht="14.1" customHeight="1" x14ac:dyDescent="0.2">
      <c r="A20" s="4"/>
      <c r="B20" s="22" t="str" cm="1">
        <f t="array" ref="B20">IF(ROWS($B$6:D11)&lt;=$D$6,INDEX(baza!$A$2:$A$750,_xlfn.AGGREGATE(15,3,(baza!$A$2:$A$750=$C$6)/(baza!$A$2:$A$750=$C$6)*(ROW(baza!$A$2:$A$750)-ROW(baza!$A$1)),ROWS($B$6:D11))),"nu_exista")</f>
        <v>9A</v>
      </c>
      <c r="C20" s="63" t="str" cm="1">
        <f t="array" ref="C20">IF(ROWS($B$6:D11)&lt;=$D$6,INDEX(baza!$D$2:$D$750,_xlfn.AGGREGATE(15,3,(baza!$A$2:$A$750=$C$6)/(baza!$A$2:$A$750=$C$6)*(ROW(baza!$A$2:$A$750)-ROW(baza!$A$1)),ROWS($B$6:D11))),"nu_exista")</f>
        <v>CREŢU D. ANTONELA-LUCIA</v>
      </c>
      <c r="D20" s="64"/>
      <c r="E20" s="89"/>
      <c r="F20" s="89"/>
      <c r="G20" s="66" t="s">
        <v>42</v>
      </c>
      <c r="H20" s="66"/>
      <c r="I20" s="66" t="s">
        <v>5</v>
      </c>
      <c r="J20" s="66"/>
      <c r="K20" s="67" t="s">
        <v>42</v>
      </c>
      <c r="L20" s="67"/>
      <c r="M20" s="67" t="s">
        <v>42</v>
      </c>
      <c r="N20" s="67"/>
      <c r="O20" s="79">
        <v>10</v>
      </c>
      <c r="P20" s="79"/>
      <c r="Q20" s="69" t="s">
        <v>5</v>
      </c>
      <c r="R20" s="70"/>
      <c r="S20" s="66"/>
      <c r="T20" s="66"/>
      <c r="U20" s="66"/>
      <c r="V20" s="66"/>
      <c r="W20" s="68"/>
      <c r="X20" s="68"/>
      <c r="Y20" s="68"/>
      <c r="Z20" s="68"/>
      <c r="AA20" s="80">
        <f t="shared" si="0"/>
        <v>0</v>
      </c>
      <c r="AB20" s="81"/>
      <c r="AC20" s="68" t="s">
        <v>5</v>
      </c>
      <c r="AD20" s="68"/>
      <c r="AE20" s="44"/>
      <c r="AF20" s="32"/>
      <c r="AG20" s="32"/>
      <c r="AH20" s="32"/>
      <c r="AI20" s="32"/>
      <c r="AJ20" s="33"/>
      <c r="AK20" s="39" t="str" cm="1">
        <f t="array" ref="AK20">IF(ROWS($B$6:D11)&lt;=$D$6,INDEX(baza!$E$2:$E$750,_xlfn.AGGREGATE(15,3,(baza!$A$2:$A$750=$C$6)/(baza!$A$2:$A$750=$C$6)*(ROW(baza!$A$2:$A$750)-ROW(baza!$A$1)),ROWS($B$6:D11))),"nu_exista")</f>
        <v>F</v>
      </c>
      <c r="AL20" s="40"/>
      <c r="AM20" s="4"/>
      <c r="AN20" s="7"/>
      <c r="AO20" s="7"/>
      <c r="AP20" s="7"/>
      <c r="AQ20" s="7"/>
      <c r="AR20" s="7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s="13" customFormat="1" ht="14.1" customHeight="1" x14ac:dyDescent="0.2">
      <c r="A21" s="4"/>
      <c r="B21" s="22" t="str" cm="1">
        <f t="array" ref="B21">IF(ROWS($B$6:D12)&lt;=$D$6,INDEX(baza!$A$2:$A$750,_xlfn.AGGREGATE(15,3,(baza!$A$2:$A$750=$C$6)/(baza!$A$2:$A$750=$C$6)*(ROW(baza!$A$2:$A$750)-ROW(baza!$A$1)),ROWS($B$6:D12))),"nu_exista")</f>
        <v>9A</v>
      </c>
      <c r="C21" s="63" t="str" cm="1">
        <f t="array" ref="C21">IF(ROWS($B$6:D12)&lt;=$D$6,INDEX(baza!$D$2:$D$750,_xlfn.AGGREGATE(15,3,(baza!$A$2:$A$750=$C$6)/(baza!$A$2:$A$750=$C$6)*(ROW(baza!$A$2:$A$750)-ROW(baza!$A$1)),ROWS($B$6:D12))),"nu_exista")</f>
        <v>CÂMPEANU D.M. MONICA-GABRIELA</v>
      </c>
      <c r="D21" s="64"/>
      <c r="E21" s="89"/>
      <c r="F21" s="89"/>
      <c r="G21" s="66" t="s">
        <v>42</v>
      </c>
      <c r="H21" s="66"/>
      <c r="I21" s="66" t="s">
        <v>5</v>
      </c>
      <c r="J21" s="66"/>
      <c r="K21" s="67" t="s">
        <v>42</v>
      </c>
      <c r="L21" s="67"/>
      <c r="M21" s="67" t="s">
        <v>42</v>
      </c>
      <c r="N21" s="67"/>
      <c r="O21" s="79">
        <v>10</v>
      </c>
      <c r="P21" s="79"/>
      <c r="Q21" s="69" t="s">
        <v>5</v>
      </c>
      <c r="R21" s="70"/>
      <c r="S21" s="66"/>
      <c r="T21" s="66"/>
      <c r="U21" s="66"/>
      <c r="V21" s="66"/>
      <c r="W21" s="68"/>
      <c r="X21" s="68"/>
      <c r="Y21" s="68"/>
      <c r="Z21" s="68"/>
      <c r="AA21" s="80">
        <f t="shared" si="0"/>
        <v>0</v>
      </c>
      <c r="AB21" s="81"/>
      <c r="AC21" s="68" t="s">
        <v>5</v>
      </c>
      <c r="AD21" s="68"/>
      <c r="AE21" s="44"/>
      <c r="AF21" s="32"/>
      <c r="AG21" s="32"/>
      <c r="AH21" s="32"/>
      <c r="AI21" s="32"/>
      <c r="AJ21" s="33"/>
      <c r="AK21" s="39" t="str" cm="1">
        <f t="array" ref="AK21">IF(ROWS($B$6:D12)&lt;=$D$6,INDEX(baza!$E$2:$E$750,_xlfn.AGGREGATE(15,3,(baza!$A$2:$A$750=$C$6)/(baza!$A$2:$A$750=$C$6)*(ROW(baza!$A$2:$A$750)-ROW(baza!$A$1)),ROWS($B$6:D12))),"nu_exista")</f>
        <v>F</v>
      </c>
      <c r="AL21" s="40"/>
      <c r="AM21" s="4"/>
      <c r="AN21" s="7"/>
      <c r="AO21" s="7"/>
      <c r="AP21" s="7"/>
      <c r="AQ21" s="7"/>
      <c r="AR21" s="7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s="13" customFormat="1" ht="14.1" customHeight="1" x14ac:dyDescent="0.2">
      <c r="A22" s="4"/>
      <c r="B22" s="22" t="str" cm="1">
        <f t="array" ref="B22">IF(ROWS($B$6:D13)&lt;=$D$6,INDEX(baza!$A$2:$A$750,_xlfn.AGGREGATE(15,3,(baza!$A$2:$A$750=$C$6)/(baza!$A$2:$A$750=$C$6)*(ROW(baza!$A$2:$A$750)-ROW(baza!$A$1)),ROWS($B$6:D13))),"nu_exista")</f>
        <v>9A</v>
      </c>
      <c r="C22" s="63" t="str" cm="1">
        <f t="array" ref="C22">IF(ROWS($B$6:D13)&lt;=$D$6,INDEX(baza!$D$2:$D$750,_xlfn.AGGREGATE(15,3,(baza!$A$2:$A$750=$C$6)/(baza!$A$2:$A$750=$C$6)*(ROW(baza!$A$2:$A$750)-ROW(baza!$A$1)),ROWS($B$6:D13))),"nu_exista")</f>
        <v>ENACHE V. GABRIEL</v>
      </c>
      <c r="D22" s="64"/>
      <c r="E22" s="89"/>
      <c r="F22" s="89"/>
      <c r="G22" s="66" t="s">
        <v>42</v>
      </c>
      <c r="H22" s="66"/>
      <c r="I22" s="66" t="s">
        <v>5</v>
      </c>
      <c r="J22" s="66"/>
      <c r="K22" s="67" t="s">
        <v>42</v>
      </c>
      <c r="L22" s="67"/>
      <c r="M22" s="67" t="s">
        <v>42</v>
      </c>
      <c r="N22" s="67"/>
      <c r="O22" s="79">
        <v>10</v>
      </c>
      <c r="P22" s="79"/>
      <c r="Q22" s="69" t="s">
        <v>5</v>
      </c>
      <c r="R22" s="70"/>
      <c r="S22" s="66"/>
      <c r="T22" s="66"/>
      <c r="U22" s="66"/>
      <c r="V22" s="66"/>
      <c r="W22" s="68"/>
      <c r="X22" s="68"/>
      <c r="Y22" s="68"/>
      <c r="Z22" s="68"/>
      <c r="AA22" s="80">
        <f t="shared" si="0"/>
        <v>0</v>
      </c>
      <c r="AB22" s="81"/>
      <c r="AC22" s="68" t="s">
        <v>5</v>
      </c>
      <c r="AD22" s="68"/>
      <c r="AE22" s="31"/>
      <c r="AF22" s="32"/>
      <c r="AG22" s="32"/>
      <c r="AH22" s="32"/>
      <c r="AI22" s="32"/>
      <c r="AJ22" s="33"/>
      <c r="AK22" s="39" t="str" cm="1">
        <f t="array" ref="AK22">IF(ROWS($B$6:D13)&lt;=$D$6,INDEX(baza!$E$2:$E$750,_xlfn.AGGREGATE(15,3,(baza!$A$2:$A$750=$C$6)/(baza!$A$2:$A$750=$C$6)*(ROW(baza!$A$2:$A$750)-ROW(baza!$A$1)),ROWS($B$6:D13))),"nu_exista")</f>
        <v>M</v>
      </c>
      <c r="AL22" s="40"/>
      <c r="AM22" s="4"/>
      <c r="AN22" s="7"/>
      <c r="AO22" s="7"/>
      <c r="AP22" s="7"/>
      <c r="AQ22" s="7"/>
      <c r="AR22" s="7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s="13" customFormat="1" ht="14.1" customHeight="1" x14ac:dyDescent="0.2">
      <c r="A23" s="4"/>
      <c r="B23" s="22" t="str" cm="1">
        <f t="array" ref="B23">IF(ROWS($B$6:D14)&lt;=$D$6,INDEX(baza!$A$2:$A$750,_xlfn.AGGREGATE(15,3,(baza!$A$2:$A$750=$C$6)/(baza!$A$2:$A$750=$C$6)*(ROW(baza!$A$2:$A$750)-ROW(baza!$A$1)),ROWS($B$6:D14))),"nu_exista")</f>
        <v>9A</v>
      </c>
      <c r="C23" s="63" t="str" cm="1">
        <f t="array" ref="C23">IF(ROWS($B$6:D14)&lt;=$D$6,INDEX(baza!$D$2:$D$750,_xlfn.AGGREGATE(15,3,(baza!$A$2:$A$750=$C$6)/(baza!$A$2:$A$750=$C$6)*(ROW(baza!$A$2:$A$750)-ROW(baza!$A$1)),ROWS($B$6:D14))),"nu_exista")</f>
        <v>FRUNZEANU V. ANDREEA-DENISA</v>
      </c>
      <c r="D23" s="64"/>
      <c r="E23" s="89"/>
      <c r="F23" s="89"/>
      <c r="G23" s="66" t="s">
        <v>42</v>
      </c>
      <c r="H23" s="66"/>
      <c r="I23" s="66" t="s">
        <v>5</v>
      </c>
      <c r="J23" s="66"/>
      <c r="K23" s="67" t="s">
        <v>42</v>
      </c>
      <c r="L23" s="67"/>
      <c r="M23" s="67" t="s">
        <v>42</v>
      </c>
      <c r="N23" s="67"/>
      <c r="O23" s="79">
        <v>10</v>
      </c>
      <c r="P23" s="79"/>
      <c r="Q23" s="69" t="s">
        <v>5</v>
      </c>
      <c r="R23" s="70"/>
      <c r="S23" s="66"/>
      <c r="T23" s="66"/>
      <c r="U23" s="66"/>
      <c r="V23" s="66"/>
      <c r="W23" s="68"/>
      <c r="X23" s="68"/>
      <c r="Y23" s="68"/>
      <c r="Z23" s="68"/>
      <c r="AA23" s="80">
        <f t="shared" si="0"/>
        <v>0</v>
      </c>
      <c r="AB23" s="81"/>
      <c r="AC23" s="68" t="s">
        <v>5</v>
      </c>
      <c r="AD23" s="68"/>
      <c r="AE23" s="31"/>
      <c r="AF23" s="32"/>
      <c r="AG23" s="32"/>
      <c r="AH23" s="32"/>
      <c r="AI23" s="32"/>
      <c r="AJ23" s="33"/>
      <c r="AK23" s="39" t="str" cm="1">
        <f t="array" ref="AK23">IF(ROWS($B$6:D14)&lt;=$D$6,INDEX(baza!$E$2:$E$750,_xlfn.AGGREGATE(15,3,(baza!$A$2:$A$750=$C$6)/(baza!$A$2:$A$750=$C$6)*(ROW(baza!$A$2:$A$750)-ROW(baza!$A$1)),ROWS($B$6:D14))),"nu_exista")</f>
        <v>F</v>
      </c>
      <c r="AL23" s="40"/>
      <c r="AM23" s="4"/>
      <c r="AN23" s="7"/>
      <c r="AO23" s="7"/>
      <c r="AP23" s="7"/>
      <c r="AQ23" s="7"/>
      <c r="AR23" s="7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s="13" customFormat="1" ht="14.1" customHeight="1" x14ac:dyDescent="0.2">
      <c r="A24" s="4"/>
      <c r="B24" s="22" t="str" cm="1">
        <f t="array" ref="B24">IF(ROWS($B$6:D15)&lt;=$D$6,INDEX(baza!$A$2:$A$750,_xlfn.AGGREGATE(15,3,(baza!$A$2:$A$750=$C$6)/(baza!$A$2:$A$750=$C$6)*(ROW(baza!$A$2:$A$750)-ROW(baza!$A$1)),ROWS($B$6:D15))),"nu_exista")</f>
        <v>9A</v>
      </c>
      <c r="C24" s="63" t="str" cm="1">
        <f t="array" ref="C24">IF(ROWS($B$6:D15)&lt;=$D$6,INDEX(baza!$D$2:$D$750,_xlfn.AGGREGATE(15,3,(baza!$A$2:$A$750=$C$6)/(baza!$A$2:$A$750=$C$6)*(ROW(baza!$A$2:$A$750)-ROW(baza!$A$1)),ROWS($B$6:D15))),"nu_exista")</f>
        <v>FULGEANU M. NICUŞOR-MARIAN</v>
      </c>
      <c r="D24" s="64"/>
      <c r="E24" s="89"/>
      <c r="F24" s="89"/>
      <c r="G24" s="66" t="s">
        <v>42</v>
      </c>
      <c r="H24" s="66"/>
      <c r="I24" s="66" t="s">
        <v>5</v>
      </c>
      <c r="J24" s="66"/>
      <c r="K24" s="67" t="s">
        <v>42</v>
      </c>
      <c r="L24" s="67"/>
      <c r="M24" s="67" t="s">
        <v>42</v>
      </c>
      <c r="N24" s="67"/>
      <c r="O24" s="79">
        <v>10</v>
      </c>
      <c r="P24" s="79"/>
      <c r="Q24" s="69" t="s">
        <v>5</v>
      </c>
      <c r="R24" s="70"/>
      <c r="S24" s="66"/>
      <c r="T24" s="66"/>
      <c r="U24" s="66"/>
      <c r="V24" s="66"/>
      <c r="W24" s="68"/>
      <c r="X24" s="68"/>
      <c r="Y24" s="68"/>
      <c r="Z24" s="68"/>
      <c r="AA24" s="80">
        <f t="shared" si="0"/>
        <v>0</v>
      </c>
      <c r="AB24" s="81"/>
      <c r="AC24" s="68" t="s">
        <v>5</v>
      </c>
      <c r="AD24" s="68"/>
      <c r="AE24" s="31"/>
      <c r="AF24" s="32"/>
      <c r="AG24" s="32"/>
      <c r="AH24" s="32"/>
      <c r="AI24" s="32"/>
      <c r="AJ24" s="33"/>
      <c r="AK24" s="39" t="str" cm="1">
        <f t="array" ref="AK24">IF(ROWS($B$6:D15)&lt;=$D$6,INDEX(baza!$E$2:$E$750,_xlfn.AGGREGATE(15,3,(baza!$A$2:$A$750=$C$6)/(baza!$A$2:$A$750=$C$6)*(ROW(baza!$A$2:$A$750)-ROW(baza!$A$1)),ROWS($B$6:D15))),"nu_exista")</f>
        <v>M</v>
      </c>
      <c r="AL24" s="40"/>
      <c r="AM24" s="4"/>
      <c r="AN24" s="7"/>
      <c r="AO24" s="7"/>
      <c r="AP24" s="7"/>
      <c r="AQ24" s="7"/>
      <c r="AR24" s="7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s="13" customFormat="1" ht="14.1" customHeight="1" x14ac:dyDescent="0.2">
      <c r="A25" s="4"/>
      <c r="B25" s="22" t="str" cm="1">
        <f t="array" ref="B25">IF(ROWS($B$6:D16)&lt;=$D$6,INDEX(baza!$A$2:$A$750,_xlfn.AGGREGATE(15,3,(baza!$A$2:$A$750=$C$6)/(baza!$A$2:$A$750=$C$6)*(ROW(baza!$A$2:$A$750)-ROW(baza!$A$1)),ROWS($B$6:D16))),"nu_exista")</f>
        <v>9A</v>
      </c>
      <c r="C25" s="63" t="str" cm="1">
        <f t="array" ref="C25">IF(ROWS($B$6:D16)&lt;=$D$6,INDEX(baza!$D$2:$D$750,_xlfn.AGGREGATE(15,3,(baza!$A$2:$A$750=$C$6)/(baza!$A$2:$A$750=$C$6)*(ROW(baza!$A$2:$A$750)-ROW(baza!$A$1)),ROWS($B$6:D16))),"nu_exista")</f>
        <v>GRIGORE M. ALEXANDRU-GEORGIAN</v>
      </c>
      <c r="D25" s="64"/>
      <c r="E25" s="89"/>
      <c r="F25" s="89"/>
      <c r="G25" s="66" t="s">
        <v>42</v>
      </c>
      <c r="H25" s="66"/>
      <c r="I25" s="66" t="s">
        <v>5</v>
      </c>
      <c r="J25" s="66"/>
      <c r="K25" s="67" t="s">
        <v>42</v>
      </c>
      <c r="L25" s="67"/>
      <c r="M25" s="67" t="s">
        <v>42</v>
      </c>
      <c r="N25" s="67"/>
      <c r="O25" s="79">
        <v>10</v>
      </c>
      <c r="P25" s="79"/>
      <c r="Q25" s="69" t="s">
        <v>5</v>
      </c>
      <c r="R25" s="70"/>
      <c r="S25" s="66"/>
      <c r="T25" s="66"/>
      <c r="U25" s="66"/>
      <c r="V25" s="66"/>
      <c r="W25" s="68"/>
      <c r="X25" s="68"/>
      <c r="Y25" s="68"/>
      <c r="Z25" s="68"/>
      <c r="AA25" s="80">
        <f t="shared" si="0"/>
        <v>0</v>
      </c>
      <c r="AB25" s="81"/>
      <c r="AC25" s="68" t="s">
        <v>5</v>
      </c>
      <c r="AD25" s="68"/>
      <c r="AE25" s="31"/>
      <c r="AF25" s="32"/>
      <c r="AG25" s="32"/>
      <c r="AH25" s="32"/>
      <c r="AI25" s="32"/>
      <c r="AJ25" s="33"/>
      <c r="AK25" s="39" t="str" cm="1">
        <f t="array" ref="AK25">IF(ROWS($B$6:D16)&lt;=$D$6,INDEX(baza!$E$2:$E$750,_xlfn.AGGREGATE(15,3,(baza!$A$2:$A$750=$C$6)/(baza!$A$2:$A$750=$C$6)*(ROW(baza!$A$2:$A$750)-ROW(baza!$A$1)),ROWS($B$6:D16))),"nu_exista")</f>
        <v>M</v>
      </c>
      <c r="AL25" s="40"/>
      <c r="AM25" s="4"/>
      <c r="AN25" s="7"/>
      <c r="AO25" s="7"/>
      <c r="AP25" s="7"/>
      <c r="AQ25" s="7"/>
      <c r="AR25" s="7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1:80" s="13" customFormat="1" ht="14.1" customHeight="1" x14ac:dyDescent="0.2">
      <c r="A26" s="4"/>
      <c r="B26" s="22" t="str" cm="1">
        <f t="array" ref="B26">IF(ROWS($B$6:D17)&lt;=$D$6,INDEX(baza!$A$2:$A$750,_xlfn.AGGREGATE(15,3,(baza!$A$2:$A$750=$C$6)/(baza!$A$2:$A$750=$C$6)*(ROW(baza!$A$2:$A$750)-ROW(baza!$A$1)),ROWS($B$6:D17))),"nu_exista")</f>
        <v>9A</v>
      </c>
      <c r="C26" s="63" t="str" cm="1">
        <f t="array" ref="C26">IF(ROWS($B$6:D17)&lt;=$D$6,INDEX(baza!$D$2:$D$750,_xlfn.AGGREGATE(15,3,(baza!$A$2:$A$750=$C$6)/(baza!$A$2:$A$750=$C$6)*(ROW(baza!$A$2:$A$750)-ROW(baza!$A$1)),ROWS($B$6:D17))),"nu_exista")</f>
        <v>GZEGO V. ANA-MARIA-MĂDĂLINA</v>
      </c>
      <c r="D26" s="64"/>
      <c r="E26" s="89"/>
      <c r="F26" s="89"/>
      <c r="G26" s="66" t="s">
        <v>42</v>
      </c>
      <c r="H26" s="66"/>
      <c r="I26" s="66" t="s">
        <v>5</v>
      </c>
      <c r="J26" s="66"/>
      <c r="K26" s="67" t="s">
        <v>42</v>
      </c>
      <c r="L26" s="67"/>
      <c r="M26" s="67" t="s">
        <v>42</v>
      </c>
      <c r="N26" s="67"/>
      <c r="O26" s="79">
        <v>10</v>
      </c>
      <c r="P26" s="79"/>
      <c r="Q26" s="69" t="s">
        <v>5</v>
      </c>
      <c r="R26" s="70"/>
      <c r="S26" s="66"/>
      <c r="T26" s="66"/>
      <c r="U26" s="66"/>
      <c r="V26" s="66"/>
      <c r="W26" s="68"/>
      <c r="X26" s="68"/>
      <c r="Y26" s="68"/>
      <c r="Z26" s="68"/>
      <c r="AA26" s="80">
        <f t="shared" si="0"/>
        <v>0</v>
      </c>
      <c r="AB26" s="81"/>
      <c r="AC26" s="68" t="s">
        <v>5</v>
      </c>
      <c r="AD26" s="68"/>
      <c r="AE26" s="31"/>
      <c r="AF26" s="32"/>
      <c r="AG26" s="32"/>
      <c r="AH26" s="32"/>
      <c r="AI26" s="32"/>
      <c r="AJ26" s="33"/>
      <c r="AK26" s="39" t="str" cm="1">
        <f t="array" ref="AK26">IF(ROWS($B$6:D17)&lt;=$D$6,INDEX(baza!$E$2:$E$750,_xlfn.AGGREGATE(15,3,(baza!$A$2:$A$750=$C$6)/(baza!$A$2:$A$750=$C$6)*(ROW(baza!$A$2:$A$750)-ROW(baza!$A$1)),ROWS($B$6:D17))),"nu_exista")</f>
        <v>F</v>
      </c>
      <c r="AL26" s="40"/>
      <c r="AM26" s="4"/>
      <c r="AN26" s="7"/>
      <c r="AO26" s="7"/>
      <c r="AP26" s="7"/>
      <c r="AQ26" s="7"/>
      <c r="AR26" s="7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</row>
    <row r="27" spans="1:80" s="13" customFormat="1" ht="14.1" customHeight="1" x14ac:dyDescent="0.2">
      <c r="A27" s="4"/>
      <c r="B27" s="22" t="str" cm="1">
        <f t="array" ref="B27">IF(ROWS($B$6:D18)&lt;=$D$6,INDEX(baza!$A$2:$A$750,_xlfn.AGGREGATE(15,3,(baza!$A$2:$A$750=$C$6)/(baza!$A$2:$A$750=$C$6)*(ROW(baza!$A$2:$A$750)-ROW(baza!$A$1)),ROWS($B$6:D18))),"nu_exista")</f>
        <v>9A</v>
      </c>
      <c r="C27" s="63" t="str" cm="1">
        <f t="array" ref="C27">IF(ROWS($B$6:D18)&lt;=$D$6,INDEX(baza!$D$2:$D$750,_xlfn.AGGREGATE(15,3,(baza!$A$2:$A$750=$C$6)/(baza!$A$2:$A$750=$C$6)*(ROW(baza!$A$2:$A$750)-ROW(baza!$A$1)),ROWS($B$6:D18))),"nu_exista")</f>
        <v>HURSARU M. DANIELA-ECATERINA</v>
      </c>
      <c r="D27" s="64"/>
      <c r="E27" s="89"/>
      <c r="F27" s="89"/>
      <c r="G27" s="66" t="s">
        <v>42</v>
      </c>
      <c r="H27" s="66"/>
      <c r="I27" s="66" t="s">
        <v>5</v>
      </c>
      <c r="J27" s="66"/>
      <c r="K27" s="67" t="s">
        <v>42</v>
      </c>
      <c r="L27" s="67"/>
      <c r="M27" s="67" t="s">
        <v>42</v>
      </c>
      <c r="N27" s="67"/>
      <c r="O27" s="79">
        <v>10</v>
      </c>
      <c r="P27" s="79"/>
      <c r="Q27" s="69" t="s">
        <v>5</v>
      </c>
      <c r="R27" s="70"/>
      <c r="S27" s="66"/>
      <c r="T27" s="66"/>
      <c r="U27" s="66"/>
      <c r="V27" s="66"/>
      <c r="W27" s="68"/>
      <c r="X27" s="68"/>
      <c r="Y27" s="68"/>
      <c r="Z27" s="68"/>
      <c r="AA27" s="80">
        <f t="shared" si="0"/>
        <v>0</v>
      </c>
      <c r="AB27" s="81"/>
      <c r="AC27" s="68" t="s">
        <v>5</v>
      </c>
      <c r="AD27" s="68"/>
      <c r="AE27" s="31"/>
      <c r="AF27" s="32"/>
      <c r="AG27" s="32"/>
      <c r="AH27" s="32"/>
      <c r="AI27" s="32"/>
      <c r="AJ27" s="33"/>
      <c r="AK27" s="39" t="str" cm="1">
        <f t="array" ref="AK27">IF(ROWS($B$6:D18)&lt;=$D$6,INDEX(baza!$E$2:$E$750,_xlfn.AGGREGATE(15,3,(baza!$A$2:$A$750=$C$6)/(baza!$A$2:$A$750=$C$6)*(ROW(baza!$A$2:$A$750)-ROW(baza!$A$1)),ROWS($B$6:D18))),"nu_exista")</f>
        <v>F</v>
      </c>
      <c r="AL27" s="40"/>
      <c r="AM27" s="4"/>
      <c r="AN27" s="7"/>
      <c r="AO27" s="7"/>
      <c r="AP27" s="7"/>
      <c r="AQ27" s="7"/>
      <c r="AR27" s="7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</row>
    <row r="28" spans="1:80" s="13" customFormat="1" ht="14.1" customHeight="1" x14ac:dyDescent="0.2">
      <c r="A28" s="4"/>
      <c r="B28" s="22" t="str" cm="1">
        <f t="array" ref="B28">IF(ROWS($B$6:D19)&lt;=$D$6,INDEX(baza!$A$2:$A$750,_xlfn.AGGREGATE(15,3,(baza!$A$2:$A$750=$C$6)/(baza!$A$2:$A$750=$C$6)*(ROW(baza!$A$2:$A$750)-ROW(baza!$A$1)),ROWS($B$6:D19))),"nu_exista")</f>
        <v>9A</v>
      </c>
      <c r="C28" s="63" t="str" cm="1">
        <f t="array" ref="C28">IF(ROWS($B$6:D19)&lt;=$D$6,INDEX(baza!$D$2:$D$750,_xlfn.AGGREGATE(15,3,(baza!$A$2:$A$750=$C$6)/(baza!$A$2:$A$750=$C$6)*(ROW(baza!$A$2:$A$750)-ROW(baza!$A$1)),ROWS($B$6:D19))),"nu_exista")</f>
        <v>IACOB R.G. ANDRA-ELENA</v>
      </c>
      <c r="D28" s="64"/>
      <c r="E28" s="89"/>
      <c r="F28" s="89"/>
      <c r="G28" s="66" t="s">
        <v>42</v>
      </c>
      <c r="H28" s="66"/>
      <c r="I28" s="66" t="s">
        <v>5</v>
      </c>
      <c r="J28" s="66"/>
      <c r="K28" s="67" t="s">
        <v>42</v>
      </c>
      <c r="L28" s="67"/>
      <c r="M28" s="67" t="s">
        <v>42</v>
      </c>
      <c r="N28" s="67"/>
      <c r="O28" s="79">
        <v>10</v>
      </c>
      <c r="P28" s="79"/>
      <c r="Q28" s="69" t="s">
        <v>5</v>
      </c>
      <c r="R28" s="70"/>
      <c r="S28" s="66"/>
      <c r="T28" s="66"/>
      <c r="U28" s="66"/>
      <c r="V28" s="66"/>
      <c r="W28" s="68"/>
      <c r="X28" s="68"/>
      <c r="Y28" s="68"/>
      <c r="Z28" s="68"/>
      <c r="AA28" s="80">
        <f t="shared" si="0"/>
        <v>0</v>
      </c>
      <c r="AB28" s="81"/>
      <c r="AC28" s="68" t="s">
        <v>5</v>
      </c>
      <c r="AD28" s="68"/>
      <c r="AE28" s="31"/>
      <c r="AF28" s="32"/>
      <c r="AG28" s="32"/>
      <c r="AH28" s="32"/>
      <c r="AI28" s="32"/>
      <c r="AJ28" s="33"/>
      <c r="AK28" s="39" t="str" cm="1">
        <f t="array" ref="AK28">IF(ROWS($B$6:D19)&lt;=$D$6,INDEX(baza!$E$2:$E$750,_xlfn.AGGREGATE(15,3,(baza!$A$2:$A$750=$C$6)/(baza!$A$2:$A$750=$C$6)*(ROW(baza!$A$2:$A$750)-ROW(baza!$A$1)),ROWS($B$6:D19))),"nu_exista")</f>
        <v>F</v>
      </c>
      <c r="AL28" s="40"/>
      <c r="AM28" s="4"/>
      <c r="AN28" s="7"/>
      <c r="AO28" s="7"/>
      <c r="AP28" s="7"/>
      <c r="AQ28" s="7"/>
      <c r="AR28" s="7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</row>
    <row r="29" spans="1:80" s="13" customFormat="1" ht="14.1" customHeight="1" x14ac:dyDescent="0.2">
      <c r="A29" s="4"/>
      <c r="B29" s="22" t="str" cm="1">
        <f t="array" ref="B29">IF(ROWS($B$6:D20)&lt;=$D$6,INDEX(baza!$A$2:$A$750,_xlfn.AGGREGATE(15,3,(baza!$A$2:$A$750=$C$6)/(baza!$A$2:$A$750=$C$6)*(ROW(baza!$A$2:$A$750)-ROW(baza!$A$1)),ROWS($B$6:D20))),"nu_exista")</f>
        <v>9A</v>
      </c>
      <c r="C29" s="63" t="str" cm="1">
        <f t="array" ref="C29">IF(ROWS($B$6:D20)&lt;=$D$6,INDEX(baza!$D$2:$D$750,_xlfn.AGGREGATE(15,3,(baza!$A$2:$A$750=$C$6)/(baza!$A$2:$A$750=$C$6)*(ROW(baza!$A$2:$A$750)-ROW(baza!$A$1)),ROWS($B$6:D20))),"nu_exista")</f>
        <v>ILIE I. RALUCA-FLORENTINA</v>
      </c>
      <c r="D29" s="64"/>
      <c r="E29" s="89"/>
      <c r="F29" s="89"/>
      <c r="G29" s="66" t="s">
        <v>42</v>
      </c>
      <c r="H29" s="66"/>
      <c r="I29" s="66" t="s">
        <v>5</v>
      </c>
      <c r="J29" s="66"/>
      <c r="K29" s="67" t="s">
        <v>42</v>
      </c>
      <c r="L29" s="67"/>
      <c r="M29" s="67" t="s">
        <v>42</v>
      </c>
      <c r="N29" s="67"/>
      <c r="O29" s="79">
        <v>10</v>
      </c>
      <c r="P29" s="79"/>
      <c r="Q29" s="69" t="s">
        <v>5</v>
      </c>
      <c r="R29" s="70"/>
      <c r="S29" s="66"/>
      <c r="T29" s="66"/>
      <c r="U29" s="66"/>
      <c r="V29" s="66"/>
      <c r="W29" s="68"/>
      <c r="X29" s="68"/>
      <c r="Y29" s="68"/>
      <c r="Z29" s="68"/>
      <c r="AA29" s="80">
        <f t="shared" si="0"/>
        <v>0</v>
      </c>
      <c r="AB29" s="81"/>
      <c r="AC29" s="68" t="s">
        <v>5</v>
      </c>
      <c r="AD29" s="68"/>
      <c r="AE29" s="31"/>
      <c r="AF29" s="32"/>
      <c r="AG29" s="32"/>
      <c r="AH29" s="32"/>
      <c r="AI29" s="32"/>
      <c r="AJ29" s="33"/>
      <c r="AK29" s="39" t="str" cm="1">
        <f t="array" ref="AK29">IF(ROWS($B$6:D20)&lt;=$D$6,INDEX(baza!$E$2:$E$750,_xlfn.AGGREGATE(15,3,(baza!$A$2:$A$750=$C$6)/(baza!$A$2:$A$750=$C$6)*(ROW(baza!$A$2:$A$750)-ROW(baza!$A$1)),ROWS($B$6:D20))),"nu_exista")</f>
        <v>F</v>
      </c>
      <c r="AL29" s="40"/>
      <c r="AM29" s="4"/>
      <c r="AN29" s="7"/>
      <c r="AO29" s="7"/>
      <c r="AP29" s="7"/>
      <c r="AQ29" s="7"/>
      <c r="AR29" s="7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</row>
    <row r="30" spans="1:80" s="13" customFormat="1" ht="14.1" customHeight="1" x14ac:dyDescent="0.2">
      <c r="A30" s="4"/>
      <c r="B30" s="22" t="str" cm="1">
        <f t="array" ref="B30">IF(ROWS($B$6:D21)&lt;=$D$6,INDEX(baza!$A$2:$A$750,_xlfn.AGGREGATE(15,3,(baza!$A$2:$A$750=$C$6)/(baza!$A$2:$A$750=$C$6)*(ROW(baza!$A$2:$A$750)-ROW(baza!$A$1)),ROWS($B$6:D21))),"nu_exista")</f>
        <v>9A</v>
      </c>
      <c r="C30" s="63" t="str" cm="1">
        <f t="array" ref="C30">IF(ROWS($B$6:D21)&lt;=$D$6,INDEX(baza!$D$2:$D$750,_xlfn.AGGREGATE(15,3,(baza!$A$2:$A$750=$C$6)/(baza!$A$2:$A$750=$C$6)*(ROW(baza!$A$2:$A$750)-ROW(baza!$A$1)),ROWS($B$6:D21))),"nu_exista")</f>
        <v>MARIN S. LARISA-ANDREEA</v>
      </c>
      <c r="D30" s="64"/>
      <c r="E30" s="89"/>
      <c r="F30" s="89"/>
      <c r="G30" s="66" t="s">
        <v>42</v>
      </c>
      <c r="H30" s="66"/>
      <c r="I30" s="66" t="s">
        <v>5</v>
      </c>
      <c r="J30" s="66"/>
      <c r="K30" s="67" t="s">
        <v>42</v>
      </c>
      <c r="L30" s="67"/>
      <c r="M30" s="67" t="s">
        <v>42</v>
      </c>
      <c r="N30" s="67"/>
      <c r="O30" s="79">
        <v>10</v>
      </c>
      <c r="P30" s="79"/>
      <c r="Q30" s="69" t="s">
        <v>5</v>
      </c>
      <c r="R30" s="70"/>
      <c r="S30" s="66"/>
      <c r="T30" s="66"/>
      <c r="U30" s="66"/>
      <c r="V30" s="66"/>
      <c r="W30" s="68"/>
      <c r="X30" s="68"/>
      <c r="Y30" s="68"/>
      <c r="Z30" s="68"/>
      <c r="AA30" s="80">
        <f t="shared" si="0"/>
        <v>0</v>
      </c>
      <c r="AB30" s="81"/>
      <c r="AC30" s="68" t="s">
        <v>5</v>
      </c>
      <c r="AD30" s="68"/>
      <c r="AE30" s="31"/>
      <c r="AF30" s="32"/>
      <c r="AG30" s="32"/>
      <c r="AH30" s="32"/>
      <c r="AI30" s="32"/>
      <c r="AJ30" s="33"/>
      <c r="AK30" s="39" t="str" cm="1">
        <f t="array" ref="AK30">IF(ROWS($B$6:D21)&lt;=$D$6,INDEX(baza!$E$2:$E$750,_xlfn.AGGREGATE(15,3,(baza!$A$2:$A$750=$C$6)/(baza!$A$2:$A$750=$C$6)*(ROW(baza!$A$2:$A$750)-ROW(baza!$A$1)),ROWS($B$6:D21))),"nu_exista")</f>
        <v>F</v>
      </c>
      <c r="AL30" s="40"/>
      <c r="AM30" s="4"/>
      <c r="AN30" s="7"/>
      <c r="AO30" s="7"/>
      <c r="AP30" s="7"/>
      <c r="AQ30" s="7"/>
      <c r="AR30" s="7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</row>
    <row r="31" spans="1:80" s="13" customFormat="1" ht="14.1" customHeight="1" x14ac:dyDescent="0.2">
      <c r="A31" s="4"/>
      <c r="B31" s="22" t="str" cm="1">
        <f t="array" ref="B31">IF(ROWS($B$6:D22)&lt;=$D$6,INDEX(baza!$A$2:$A$750,_xlfn.AGGREGATE(15,3,(baza!$A$2:$A$750=$C$6)/(baza!$A$2:$A$750=$C$6)*(ROW(baza!$A$2:$A$750)-ROW(baza!$A$1)),ROWS($B$6:D22))),"nu_exista")</f>
        <v>9A</v>
      </c>
      <c r="C31" s="63" t="str" cm="1">
        <f t="array" ref="C31">IF(ROWS($B$6:D22)&lt;=$D$6,INDEX(baza!$D$2:$D$750,_xlfn.AGGREGATE(15,3,(baza!$A$2:$A$750=$C$6)/(baza!$A$2:$A$750=$C$6)*(ROW(baza!$A$2:$A$750)-ROW(baza!$A$1)),ROWS($B$6:D22))),"nu_exista")</f>
        <v>MATACHE C. IONUŢ-DANIEL</v>
      </c>
      <c r="D31" s="64"/>
      <c r="E31" s="89"/>
      <c r="F31" s="89"/>
      <c r="G31" s="66" t="s">
        <v>42</v>
      </c>
      <c r="H31" s="66"/>
      <c r="I31" s="66" t="s">
        <v>5</v>
      </c>
      <c r="J31" s="66"/>
      <c r="K31" s="67" t="s">
        <v>42</v>
      </c>
      <c r="L31" s="67"/>
      <c r="M31" s="67" t="s">
        <v>42</v>
      </c>
      <c r="N31" s="67"/>
      <c r="O31" s="79">
        <v>10</v>
      </c>
      <c r="P31" s="79"/>
      <c r="Q31" s="69" t="s">
        <v>5</v>
      </c>
      <c r="R31" s="70"/>
      <c r="S31" s="66"/>
      <c r="T31" s="66"/>
      <c r="U31" s="66"/>
      <c r="V31" s="66"/>
      <c r="W31" s="68"/>
      <c r="X31" s="68"/>
      <c r="Y31" s="68"/>
      <c r="Z31" s="68"/>
      <c r="AA31" s="80">
        <f t="shared" si="0"/>
        <v>0</v>
      </c>
      <c r="AB31" s="81"/>
      <c r="AC31" s="68" t="s">
        <v>5</v>
      </c>
      <c r="AD31" s="68"/>
      <c r="AE31" s="31"/>
      <c r="AF31" s="32"/>
      <c r="AG31" s="32"/>
      <c r="AH31" s="32"/>
      <c r="AI31" s="32"/>
      <c r="AJ31" s="33"/>
      <c r="AK31" s="39" t="str" cm="1">
        <f t="array" ref="AK31">IF(ROWS($B$6:D22)&lt;=$D$6,INDEX(baza!$E$2:$E$750,_xlfn.AGGREGATE(15,3,(baza!$A$2:$A$750=$C$6)/(baza!$A$2:$A$750=$C$6)*(ROW(baza!$A$2:$A$750)-ROW(baza!$A$1)),ROWS($B$6:D22))),"nu_exista")</f>
        <v>M</v>
      </c>
      <c r="AL31" s="40"/>
      <c r="AM31" s="4"/>
      <c r="AN31" s="7"/>
      <c r="AO31" s="7"/>
      <c r="AP31" s="7"/>
      <c r="AQ31" s="7"/>
      <c r="AR31" s="7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</row>
    <row r="32" spans="1:80" s="13" customFormat="1" ht="14.1" customHeight="1" x14ac:dyDescent="0.2">
      <c r="A32" s="4"/>
      <c r="B32" s="22" t="str" cm="1">
        <f t="array" ref="B32">IF(ROWS($B$6:D23)&lt;=$D$6,INDEX(baza!$A$2:$A$750,_xlfn.AGGREGATE(15,3,(baza!$A$2:$A$750=$C$6)/(baza!$A$2:$A$750=$C$6)*(ROW(baza!$A$2:$A$750)-ROW(baza!$A$1)),ROWS($B$6:D23))),"nu_exista")</f>
        <v>9A</v>
      </c>
      <c r="C32" s="63" t="str" cm="1">
        <f t="array" ref="C32">IF(ROWS($B$6:D23)&lt;=$D$6,INDEX(baza!$D$2:$D$750,_xlfn.AGGREGATE(15,3,(baza!$A$2:$A$750=$C$6)/(baza!$A$2:$A$750=$C$6)*(ROW(baza!$A$2:$A$750)-ROW(baza!$A$1)),ROWS($B$6:D23))),"nu_exista")</f>
        <v>MATESCU M.O. SILVIU-IONUŢ</v>
      </c>
      <c r="D32" s="64"/>
      <c r="E32" s="89"/>
      <c r="F32" s="89"/>
      <c r="G32" s="66" t="s">
        <v>42</v>
      </c>
      <c r="H32" s="66"/>
      <c r="I32" s="66" t="s">
        <v>5</v>
      </c>
      <c r="J32" s="66"/>
      <c r="K32" s="67" t="s">
        <v>42</v>
      </c>
      <c r="L32" s="67"/>
      <c r="M32" s="67" t="s">
        <v>42</v>
      </c>
      <c r="N32" s="67"/>
      <c r="O32" s="79">
        <v>10</v>
      </c>
      <c r="P32" s="79"/>
      <c r="Q32" s="69" t="s">
        <v>5</v>
      </c>
      <c r="R32" s="70"/>
      <c r="S32" s="68"/>
      <c r="T32" s="68"/>
      <c r="U32" s="68"/>
      <c r="V32" s="68"/>
      <c r="W32" s="68"/>
      <c r="X32" s="68"/>
      <c r="Y32" s="68"/>
      <c r="Z32" s="68"/>
      <c r="AA32" s="80">
        <f t="shared" si="0"/>
        <v>0</v>
      </c>
      <c r="AB32" s="81"/>
      <c r="AC32" s="68" t="s">
        <v>5</v>
      </c>
      <c r="AD32" s="68"/>
      <c r="AE32" s="31"/>
      <c r="AF32" s="32"/>
      <c r="AG32" s="32"/>
      <c r="AH32" s="32"/>
      <c r="AI32" s="32"/>
      <c r="AJ32" s="33"/>
      <c r="AK32" s="39" t="str" cm="1">
        <f t="array" ref="AK32">IF(ROWS($B$6:D23)&lt;=$D$6,INDEX(baza!$E$2:$E$750,_xlfn.AGGREGATE(15,3,(baza!$A$2:$A$750=$C$6)/(baza!$A$2:$A$750=$C$6)*(ROW(baza!$A$2:$A$750)-ROW(baza!$A$1)),ROWS($B$6:D23))),"nu_exista")</f>
        <v>M</v>
      </c>
      <c r="AL32" s="40"/>
      <c r="AM32" s="4"/>
      <c r="AN32" s="7"/>
      <c r="AO32" s="7"/>
      <c r="AP32" s="7"/>
      <c r="AQ32" s="7"/>
      <c r="AR32" s="7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</row>
    <row r="33" spans="1:80" s="13" customFormat="1" ht="14.1" customHeight="1" x14ac:dyDescent="0.2">
      <c r="A33" s="4"/>
      <c r="B33" s="22" t="str" cm="1">
        <f t="array" ref="B33">IF(ROWS($B$6:D24)&lt;=$D$6,INDEX(baza!$A$2:$A$750,_xlfn.AGGREGATE(15,3,(baza!$A$2:$A$750=$C$6)/(baza!$A$2:$A$750=$C$6)*(ROW(baza!$A$2:$A$750)-ROW(baza!$A$1)),ROWS($B$6:D24))),"nu_exista")</f>
        <v>9A</v>
      </c>
      <c r="C33" s="63" t="str" cm="1">
        <f t="array" ref="C33">IF(ROWS($B$6:D24)&lt;=$D$6,INDEX(baza!$D$2:$D$750,_xlfn.AGGREGATE(15,3,(baza!$A$2:$A$750=$C$6)/(baza!$A$2:$A$750=$C$6)*(ROW(baza!$A$2:$A$750)-ROW(baza!$A$1)),ROWS($B$6:D24))),"nu_exista")</f>
        <v>MIHĂILESCU D. ADRIAN-LIVIU</v>
      </c>
      <c r="D33" s="64"/>
      <c r="E33" s="89"/>
      <c r="F33" s="89"/>
      <c r="G33" s="66" t="s">
        <v>42</v>
      </c>
      <c r="H33" s="66"/>
      <c r="I33" s="66" t="s">
        <v>5</v>
      </c>
      <c r="J33" s="66"/>
      <c r="K33" s="67" t="s">
        <v>42</v>
      </c>
      <c r="L33" s="67"/>
      <c r="M33" s="67" t="s">
        <v>42</v>
      </c>
      <c r="N33" s="67"/>
      <c r="O33" s="79">
        <v>10</v>
      </c>
      <c r="P33" s="79"/>
      <c r="Q33" s="69" t="s">
        <v>5</v>
      </c>
      <c r="R33" s="70"/>
      <c r="S33" s="68"/>
      <c r="T33" s="68"/>
      <c r="U33" s="68"/>
      <c r="V33" s="68"/>
      <c r="W33" s="68"/>
      <c r="X33" s="68"/>
      <c r="Y33" s="68"/>
      <c r="Z33" s="68"/>
      <c r="AA33" s="80">
        <f t="shared" si="0"/>
        <v>0</v>
      </c>
      <c r="AB33" s="81"/>
      <c r="AC33" s="68" t="s">
        <v>5</v>
      </c>
      <c r="AD33" s="68"/>
      <c r="AE33" s="31"/>
      <c r="AF33" s="32"/>
      <c r="AG33" s="32"/>
      <c r="AH33" s="32"/>
      <c r="AI33" s="32"/>
      <c r="AJ33" s="33"/>
      <c r="AK33" s="39" t="str" cm="1">
        <f t="array" ref="AK33">IF(ROWS($B$6:D24)&lt;=$D$6,INDEX(baza!$E$2:$E$750,_xlfn.AGGREGATE(15,3,(baza!$A$2:$A$750=$C$6)/(baza!$A$2:$A$750=$C$6)*(ROW(baza!$A$2:$A$750)-ROW(baza!$A$1)),ROWS($B$6:D24))),"nu_exista")</f>
        <v>M</v>
      </c>
      <c r="AL33" s="40"/>
      <c r="AM33" s="4"/>
      <c r="AN33" s="7"/>
      <c r="AO33" s="7"/>
      <c r="AP33" s="7"/>
      <c r="AQ33" s="7"/>
      <c r="AR33" s="7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</row>
    <row r="34" spans="1:80" s="13" customFormat="1" ht="14.1" customHeight="1" x14ac:dyDescent="0.2">
      <c r="A34" s="4"/>
      <c r="B34" s="22" t="str" cm="1">
        <f t="array" ref="B34">IF(ROWS($B$6:D25)&lt;=$D$6,INDEX(baza!$A$2:$A$750,_xlfn.AGGREGATE(15,3,(baza!$A$2:$A$750=$C$6)/(baza!$A$2:$A$750=$C$6)*(ROW(baza!$A$2:$A$750)-ROW(baza!$A$1)),ROWS($B$6:D25))),"nu_exista")</f>
        <v>9A</v>
      </c>
      <c r="C34" s="63" t="str" cm="1">
        <f t="array" ref="C34">IF(ROWS($B$6:D25)&lt;=$D$6,INDEX(baza!$D$2:$D$750,_xlfn.AGGREGATE(15,3,(baza!$A$2:$A$750=$C$6)/(baza!$A$2:$A$750=$C$6)*(ROW(baza!$A$2:$A$750)-ROW(baza!$A$1)),ROWS($B$6:D25))),"nu_exista")</f>
        <v>MOLDOVEANU I. ALEXANDRU-NICOLAE</v>
      </c>
      <c r="D34" s="64"/>
      <c r="E34" s="89"/>
      <c r="F34" s="89"/>
      <c r="G34" s="66" t="s">
        <v>42</v>
      </c>
      <c r="H34" s="66"/>
      <c r="I34" s="66" t="s">
        <v>5</v>
      </c>
      <c r="J34" s="66"/>
      <c r="K34" s="67" t="s">
        <v>42</v>
      </c>
      <c r="L34" s="67"/>
      <c r="M34" s="67" t="s">
        <v>42</v>
      </c>
      <c r="N34" s="67"/>
      <c r="O34" s="79">
        <v>10</v>
      </c>
      <c r="P34" s="79"/>
      <c r="Q34" s="69" t="s">
        <v>5</v>
      </c>
      <c r="R34" s="70"/>
      <c r="S34" s="68"/>
      <c r="T34" s="68"/>
      <c r="U34" s="68"/>
      <c r="V34" s="68"/>
      <c r="W34" s="68"/>
      <c r="X34" s="68"/>
      <c r="Y34" s="68"/>
      <c r="Z34" s="68"/>
      <c r="AA34" s="80">
        <f t="shared" si="0"/>
        <v>0</v>
      </c>
      <c r="AB34" s="81"/>
      <c r="AC34" s="68" t="s">
        <v>5</v>
      </c>
      <c r="AD34" s="68"/>
      <c r="AE34" s="31"/>
      <c r="AF34" s="32"/>
      <c r="AG34" s="32"/>
      <c r="AH34" s="32"/>
      <c r="AI34" s="32"/>
      <c r="AJ34" s="33"/>
      <c r="AK34" s="39" t="str" cm="1">
        <f t="array" ref="AK34">IF(ROWS($B$6:D25)&lt;=$D$6,INDEX(baza!$E$2:$E$750,_xlfn.AGGREGATE(15,3,(baza!$A$2:$A$750=$C$6)/(baza!$A$2:$A$750=$C$6)*(ROW(baza!$A$2:$A$750)-ROW(baza!$A$1)),ROWS($B$6:D25))),"nu_exista")</f>
        <v>M</v>
      </c>
      <c r="AL34" s="40"/>
      <c r="AM34" s="4"/>
      <c r="AN34" s="7"/>
      <c r="AO34" s="7"/>
      <c r="AP34" s="7"/>
      <c r="AQ34" s="7"/>
      <c r="AR34" s="7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</row>
    <row r="35" spans="1:80" s="13" customFormat="1" ht="14.1" customHeight="1" x14ac:dyDescent="0.2">
      <c r="A35" s="4"/>
      <c r="B35" s="22" t="str" cm="1">
        <f t="array" ref="B35">IF(ROWS($B$6:D26)&lt;=$D$6,INDEX(baza!$A$2:$A$750,_xlfn.AGGREGATE(15,3,(baza!$A$2:$A$750=$C$6)/(baza!$A$2:$A$750=$C$6)*(ROW(baza!$A$2:$A$750)-ROW(baza!$A$1)),ROWS($B$6:D26))),"nu_exista")</f>
        <v>9A</v>
      </c>
      <c r="C35" s="63" t="str" cm="1">
        <f t="array" ref="C35">IF(ROWS($B$6:D26)&lt;=$D$6,INDEX(baza!$D$2:$D$750,_xlfn.AGGREGATE(15,3,(baza!$A$2:$A$750=$C$6)/(baza!$A$2:$A$750=$C$6)*(ROW(baza!$A$2:$A$750)-ROW(baza!$A$1)),ROWS($B$6:D26))),"nu_exista")</f>
        <v>ODICĂ G. DIANA-ELENA</v>
      </c>
      <c r="D35" s="64"/>
      <c r="E35" s="89"/>
      <c r="F35" s="89"/>
      <c r="G35" s="66" t="s">
        <v>42</v>
      </c>
      <c r="H35" s="66"/>
      <c r="I35" s="66" t="s">
        <v>5</v>
      </c>
      <c r="J35" s="66"/>
      <c r="K35" s="67" t="s">
        <v>42</v>
      </c>
      <c r="L35" s="67"/>
      <c r="M35" s="67" t="s">
        <v>42</v>
      </c>
      <c r="N35" s="67"/>
      <c r="O35" s="79">
        <v>10</v>
      </c>
      <c r="P35" s="79"/>
      <c r="Q35" s="69" t="s">
        <v>5</v>
      </c>
      <c r="R35" s="70"/>
      <c r="S35" s="68"/>
      <c r="T35" s="68"/>
      <c r="U35" s="68"/>
      <c r="V35" s="68"/>
      <c r="W35" s="68"/>
      <c r="X35" s="68"/>
      <c r="Y35" s="68"/>
      <c r="Z35" s="68"/>
      <c r="AA35" s="80">
        <f t="shared" si="0"/>
        <v>0</v>
      </c>
      <c r="AB35" s="81"/>
      <c r="AC35" s="68" t="s">
        <v>5</v>
      </c>
      <c r="AD35" s="68"/>
      <c r="AE35" s="31"/>
      <c r="AF35" s="32"/>
      <c r="AG35" s="32"/>
      <c r="AH35" s="32"/>
      <c r="AI35" s="32"/>
      <c r="AJ35" s="33"/>
      <c r="AK35" s="39" t="str" cm="1">
        <f t="array" ref="AK35">IF(ROWS($B$6:D26)&lt;=$D$6,INDEX(baza!$E$2:$E$750,_xlfn.AGGREGATE(15,3,(baza!$A$2:$A$750=$C$6)/(baza!$A$2:$A$750=$C$6)*(ROW(baza!$A$2:$A$750)-ROW(baza!$A$1)),ROWS($B$6:D26))),"nu_exista")</f>
        <v>F</v>
      </c>
      <c r="AL35" s="40"/>
      <c r="AM35" s="4"/>
      <c r="AN35" s="7"/>
      <c r="AO35" s="7"/>
      <c r="AP35" s="7"/>
      <c r="AQ35" s="7"/>
      <c r="AR35" s="7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</row>
    <row r="36" spans="1:80" s="13" customFormat="1" ht="14.1" customHeight="1" x14ac:dyDescent="0.2">
      <c r="A36" s="4"/>
      <c r="B36" s="22" t="str" cm="1">
        <f t="array" ref="B36">IF(ROWS($B$6:D27)&lt;=$D$6,INDEX(baza!$A$2:$A$750,_xlfn.AGGREGATE(15,3,(baza!$A$2:$A$750=$C$6)/(baza!$A$2:$A$750=$C$6)*(ROW(baza!$A$2:$A$750)-ROW(baza!$A$1)),ROWS($B$6:D27))),"nu_exista")</f>
        <v>9A</v>
      </c>
      <c r="C36" s="63" t="str" cm="1">
        <f t="array" ref="C36">IF(ROWS($B$6:D27)&lt;=$D$6,INDEX(baza!$D$2:$D$750,_xlfn.AGGREGATE(15,3,(baza!$A$2:$A$750=$C$6)/(baza!$A$2:$A$750=$C$6)*(ROW(baza!$A$2:$A$750)-ROW(baza!$A$1)),ROWS($B$6:D27))),"nu_exista")</f>
        <v>PANAIT C.G. LAURENŢIU-AURICĂ-MARIO</v>
      </c>
      <c r="D36" s="64"/>
      <c r="E36" s="89"/>
      <c r="F36" s="89"/>
      <c r="G36" s="66" t="s">
        <v>42</v>
      </c>
      <c r="H36" s="66"/>
      <c r="I36" s="66" t="s">
        <v>5</v>
      </c>
      <c r="J36" s="66"/>
      <c r="K36" s="67" t="s">
        <v>42</v>
      </c>
      <c r="L36" s="67"/>
      <c r="M36" s="67" t="s">
        <v>42</v>
      </c>
      <c r="N36" s="67"/>
      <c r="O36" s="79">
        <v>10</v>
      </c>
      <c r="P36" s="79"/>
      <c r="Q36" s="69" t="s">
        <v>5</v>
      </c>
      <c r="R36" s="70"/>
      <c r="S36" s="68"/>
      <c r="T36" s="68"/>
      <c r="U36" s="68"/>
      <c r="V36" s="68"/>
      <c r="W36" s="68"/>
      <c r="X36" s="68"/>
      <c r="Y36" s="68"/>
      <c r="Z36" s="68"/>
      <c r="AA36" s="80">
        <f t="shared" si="0"/>
        <v>0</v>
      </c>
      <c r="AB36" s="81"/>
      <c r="AC36" s="68" t="s">
        <v>5</v>
      </c>
      <c r="AD36" s="68"/>
      <c r="AE36" s="86"/>
      <c r="AF36" s="87"/>
      <c r="AG36" s="87"/>
      <c r="AH36" s="87"/>
      <c r="AI36" s="87"/>
      <c r="AJ36" s="88"/>
      <c r="AK36" s="39" t="str" cm="1">
        <f t="array" ref="AK36">IF(ROWS($B$6:D27)&lt;=$D$6,INDEX(baza!$E$2:$E$750,_xlfn.AGGREGATE(15,3,(baza!$A$2:$A$750=$C$6)/(baza!$A$2:$A$750=$C$6)*(ROW(baza!$A$2:$A$750)-ROW(baza!$A$1)),ROWS($B$6:D27))),"nu_exista")</f>
        <v>M</v>
      </c>
      <c r="AL36" s="40"/>
      <c r="AM36" s="4"/>
      <c r="AN36" s="7"/>
      <c r="AO36" s="7"/>
      <c r="AP36" s="7"/>
      <c r="AQ36" s="7"/>
      <c r="AR36" s="7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</row>
    <row r="37" spans="1:80" s="13" customFormat="1" ht="14.1" customHeight="1" x14ac:dyDescent="0.2">
      <c r="A37" s="4"/>
      <c r="B37" s="22" t="str" cm="1">
        <f t="array" ref="B37">IF(ROWS($B$6:D28)&lt;=$D$6,INDEX(baza!$A$2:$A$750,_xlfn.AGGREGATE(15,3,(baza!$A$2:$A$750=$C$6)/(baza!$A$2:$A$750=$C$6)*(ROW(baza!$A$2:$A$750)-ROW(baza!$A$1)),ROWS($B$6:D28))),"nu_exista")</f>
        <v>9A</v>
      </c>
      <c r="C37" s="63" t="str" cm="1">
        <f t="array" ref="C37">IF(ROWS($B$6:D28)&lt;=$D$6,INDEX(baza!$D$2:$D$750,_xlfn.AGGREGATE(15,3,(baza!$A$2:$A$750=$C$6)/(baza!$A$2:$A$750=$C$6)*(ROW(baza!$A$2:$A$750)-ROW(baza!$A$1)),ROWS($B$6:D28))),"nu_exista")</f>
        <v>PLOSCARU I.G. SEBASTIAN-ION</v>
      </c>
      <c r="D37" s="64"/>
      <c r="E37" s="89"/>
      <c r="F37" s="89"/>
      <c r="G37" s="66" t="s">
        <v>42</v>
      </c>
      <c r="H37" s="66"/>
      <c r="I37" s="66" t="s">
        <v>5</v>
      </c>
      <c r="J37" s="66"/>
      <c r="K37" s="67" t="s">
        <v>42</v>
      </c>
      <c r="L37" s="67"/>
      <c r="M37" s="67" t="s">
        <v>42</v>
      </c>
      <c r="N37" s="67"/>
      <c r="O37" s="79">
        <v>10</v>
      </c>
      <c r="P37" s="79"/>
      <c r="Q37" s="69" t="s">
        <v>5</v>
      </c>
      <c r="R37" s="70"/>
      <c r="S37" s="68"/>
      <c r="T37" s="68"/>
      <c r="U37" s="68"/>
      <c r="V37" s="68"/>
      <c r="W37" s="68"/>
      <c r="X37" s="68"/>
      <c r="Y37" s="68"/>
      <c r="Z37" s="68"/>
      <c r="AA37" s="80">
        <f t="shared" si="0"/>
        <v>0</v>
      </c>
      <c r="AB37" s="81"/>
      <c r="AC37" s="68" t="s">
        <v>5</v>
      </c>
      <c r="AD37" s="68"/>
      <c r="AE37" s="31"/>
      <c r="AF37" s="32"/>
      <c r="AG37" s="32"/>
      <c r="AH37" s="32"/>
      <c r="AI37" s="32"/>
      <c r="AJ37" s="33"/>
      <c r="AK37" s="39" t="str" cm="1">
        <f t="array" ref="AK37">IF(ROWS($B$6:D28)&lt;=$D$6,INDEX(baza!$E$2:$E$750,_xlfn.AGGREGATE(15,3,(baza!$A$2:$A$750=$C$6)/(baza!$A$2:$A$750=$C$6)*(ROW(baza!$A$2:$A$750)-ROW(baza!$A$1)),ROWS($B$6:D28))),"nu_exista")</f>
        <v>M</v>
      </c>
      <c r="AL37" s="40"/>
      <c r="AM37" s="4"/>
      <c r="AN37" s="7"/>
      <c r="AO37" s="7"/>
      <c r="AP37" s="7"/>
      <c r="AQ37" s="7"/>
      <c r="AR37" s="7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</row>
    <row r="38" spans="1:80" s="13" customFormat="1" ht="14.1" customHeight="1" x14ac:dyDescent="0.2">
      <c r="A38" s="4"/>
      <c r="B38" s="22" t="str" cm="1">
        <f t="array" ref="B38">IF(ROWS($B$6:D29)&lt;=$D$6,INDEX(baza!$A$2:$A$750,_xlfn.AGGREGATE(15,3,(baza!$A$2:$A$750=$C$6)/(baza!$A$2:$A$750=$C$6)*(ROW(baza!$A$2:$A$750)-ROW(baza!$A$1)),ROWS($B$6:D29))),"nu_exista")</f>
        <v>9A</v>
      </c>
      <c r="C38" s="63" t="str" cm="1">
        <f t="array" ref="C38">IF(ROWS($B$6:D29)&lt;=$D$6,INDEX(baza!$D$2:$D$750,_xlfn.AGGREGATE(15,3,(baza!$A$2:$A$750=$C$6)/(baza!$A$2:$A$750=$C$6)*(ROW(baza!$A$2:$A$750)-ROW(baza!$A$1)),ROWS($B$6:D29))),"nu_exista")</f>
        <v>POPESCU E. DUMITRU-IULIAN</v>
      </c>
      <c r="D38" s="64"/>
      <c r="E38" s="89"/>
      <c r="F38" s="89"/>
      <c r="G38" s="66" t="s">
        <v>42</v>
      </c>
      <c r="H38" s="66"/>
      <c r="I38" s="66" t="s">
        <v>5</v>
      </c>
      <c r="J38" s="66"/>
      <c r="K38" s="67" t="s">
        <v>42</v>
      </c>
      <c r="L38" s="67"/>
      <c r="M38" s="67" t="s">
        <v>42</v>
      </c>
      <c r="N38" s="67"/>
      <c r="O38" s="79">
        <v>10</v>
      </c>
      <c r="P38" s="79"/>
      <c r="Q38" s="69" t="s">
        <v>5</v>
      </c>
      <c r="R38" s="70"/>
      <c r="S38" s="68"/>
      <c r="T38" s="68"/>
      <c r="U38" s="68"/>
      <c r="V38" s="68"/>
      <c r="W38" s="68"/>
      <c r="X38" s="68"/>
      <c r="Y38" s="68"/>
      <c r="Z38" s="68"/>
      <c r="AA38" s="80">
        <f t="shared" si="0"/>
        <v>0</v>
      </c>
      <c r="AB38" s="81"/>
      <c r="AC38" s="68" t="s">
        <v>5</v>
      </c>
      <c r="AD38" s="68"/>
      <c r="AE38" s="31"/>
      <c r="AF38" s="32"/>
      <c r="AG38" s="32"/>
      <c r="AH38" s="32"/>
      <c r="AI38" s="32"/>
      <c r="AJ38" s="33"/>
      <c r="AK38" s="39" t="str" cm="1">
        <f t="array" ref="AK38">IF(ROWS($B$6:D29)&lt;=$D$6,INDEX(baza!$E$2:$E$750,_xlfn.AGGREGATE(15,3,(baza!$A$2:$A$750=$C$6)/(baza!$A$2:$A$750=$C$6)*(ROW(baza!$A$2:$A$750)-ROW(baza!$A$1)),ROWS($B$6:D29))),"nu_exista")</f>
        <v>M</v>
      </c>
      <c r="AL38" s="40"/>
      <c r="AM38" s="4"/>
      <c r="AN38" s="7"/>
      <c r="AO38" s="7"/>
      <c r="AP38" s="7"/>
      <c r="AQ38" s="7"/>
      <c r="AR38" s="7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</row>
    <row r="39" spans="1:80" s="13" customFormat="1" ht="14.1" customHeight="1" x14ac:dyDescent="0.2">
      <c r="A39" s="4"/>
      <c r="B39" s="22" t="str" cm="1">
        <f t="array" ref="B39">IF(ROWS($B$6:D30)&lt;=$D$6,INDEX(baza!$A$2:$A$750,_xlfn.AGGREGATE(15,3,(baza!$A$2:$A$750=$C$6)/(baza!$A$2:$A$750=$C$6)*(ROW(baza!$A$2:$A$750)-ROW(baza!$A$1)),ROWS($B$6:D30))),"nu_exista")</f>
        <v>9A</v>
      </c>
      <c r="C39" s="63" t="str" cm="1">
        <f t="array" ref="C39">IF(ROWS($B$6:D30)&lt;=$D$6,INDEX(baza!$D$2:$D$750,_xlfn.AGGREGATE(15,3,(baza!$A$2:$A$750=$C$6)/(baza!$A$2:$A$750=$C$6)*(ROW(baza!$A$2:$A$750)-ROW(baza!$A$1)),ROWS($B$6:D30))),"nu_exista")</f>
        <v>POPESCU M. MARIANA-DELIA</v>
      </c>
      <c r="D39" s="64"/>
      <c r="E39" s="89"/>
      <c r="F39" s="89"/>
      <c r="G39" s="66" t="s">
        <v>42</v>
      </c>
      <c r="H39" s="66"/>
      <c r="I39" s="66" t="s">
        <v>5</v>
      </c>
      <c r="J39" s="66"/>
      <c r="K39" s="67" t="s">
        <v>42</v>
      </c>
      <c r="L39" s="67"/>
      <c r="M39" s="67" t="s">
        <v>42</v>
      </c>
      <c r="N39" s="67"/>
      <c r="O39" s="79">
        <v>10</v>
      </c>
      <c r="P39" s="79"/>
      <c r="Q39" s="69" t="s">
        <v>5</v>
      </c>
      <c r="R39" s="70"/>
      <c r="S39" s="68"/>
      <c r="T39" s="68"/>
      <c r="U39" s="68"/>
      <c r="V39" s="68"/>
      <c r="W39" s="68"/>
      <c r="X39" s="68"/>
      <c r="Y39" s="68"/>
      <c r="Z39" s="68"/>
      <c r="AA39" s="80">
        <f t="shared" si="0"/>
        <v>0</v>
      </c>
      <c r="AB39" s="81"/>
      <c r="AC39" s="68" t="s">
        <v>5</v>
      </c>
      <c r="AD39" s="68"/>
      <c r="AE39" s="31"/>
      <c r="AF39" s="32"/>
      <c r="AG39" s="32"/>
      <c r="AH39" s="32"/>
      <c r="AI39" s="32"/>
      <c r="AJ39" s="33"/>
      <c r="AK39" s="39" t="str" cm="1">
        <f t="array" ref="AK39">IF(ROWS($B$6:D30)&lt;=$D$6,INDEX(baza!$E$2:$E$750,_xlfn.AGGREGATE(15,3,(baza!$A$2:$A$750=$C$6)/(baza!$A$2:$A$750=$C$6)*(ROW(baza!$A$2:$A$750)-ROW(baza!$A$1)),ROWS($B$6:D30))),"nu_exista")</f>
        <v>F</v>
      </c>
      <c r="AL39" s="40"/>
      <c r="AM39" s="4"/>
      <c r="AN39" s="7"/>
      <c r="AO39" s="7"/>
      <c r="AP39" s="7"/>
      <c r="AQ39" s="7"/>
      <c r="AR39" s="7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</row>
    <row r="40" spans="1:80" s="13" customFormat="1" ht="14.1" customHeight="1" x14ac:dyDescent="0.2">
      <c r="A40" s="4"/>
      <c r="B40" s="22" t="str" cm="1">
        <f t="array" ref="B40">IF(ROWS($B$6:D31)&lt;=$D$6,INDEX(baza!$A$2:$A$750,_xlfn.AGGREGATE(15,3,(baza!$A$2:$A$750=$C$6)/(baza!$A$2:$A$750=$C$6)*(ROW(baza!$A$2:$A$750)-ROW(baza!$A$1)),ROWS($B$6:D31))),"nu_exista")</f>
        <v>9A</v>
      </c>
      <c r="C40" s="63" t="str" cm="1">
        <f t="array" ref="C40">IF(ROWS($B$6:D31)&lt;=$D$6,INDEX(baza!$D$2:$D$750,_xlfn.AGGREGATE(15,3,(baza!$A$2:$A$750=$C$6)/(baza!$A$2:$A$750=$C$6)*(ROW(baza!$A$2:$A$750)-ROW(baza!$A$1)),ROWS($B$6:D31))),"nu_exista")</f>
        <v>SOARE D.L. FLORIN-MĂDĂLIN</v>
      </c>
      <c r="D40" s="64"/>
      <c r="E40" s="89"/>
      <c r="F40" s="89"/>
      <c r="G40" s="66" t="s">
        <v>42</v>
      </c>
      <c r="H40" s="66"/>
      <c r="I40" s="66" t="s">
        <v>5</v>
      </c>
      <c r="J40" s="66"/>
      <c r="K40" s="67" t="s">
        <v>42</v>
      </c>
      <c r="L40" s="67"/>
      <c r="M40" s="67" t="s">
        <v>42</v>
      </c>
      <c r="N40" s="67"/>
      <c r="O40" s="79">
        <v>10</v>
      </c>
      <c r="P40" s="79"/>
      <c r="Q40" s="69" t="s">
        <v>5</v>
      </c>
      <c r="R40" s="70"/>
      <c r="S40" s="68"/>
      <c r="T40" s="68"/>
      <c r="U40" s="68"/>
      <c r="V40" s="68"/>
      <c r="W40" s="68"/>
      <c r="X40" s="68"/>
      <c r="Y40" s="68"/>
      <c r="Z40" s="68"/>
      <c r="AA40" s="80">
        <f t="shared" si="0"/>
        <v>0</v>
      </c>
      <c r="AB40" s="81"/>
      <c r="AC40" s="68" t="s">
        <v>5</v>
      </c>
      <c r="AD40" s="68"/>
      <c r="AE40" s="31"/>
      <c r="AF40" s="32"/>
      <c r="AG40" s="32"/>
      <c r="AH40" s="32"/>
      <c r="AI40" s="32"/>
      <c r="AJ40" s="33"/>
      <c r="AK40" s="39" t="str" cm="1">
        <f t="array" ref="AK40">IF(ROWS($B$6:D31)&lt;=$D$6,INDEX(baza!$E$2:$E$750,_xlfn.AGGREGATE(15,3,(baza!$A$2:$A$750=$C$6)/(baza!$A$2:$A$750=$C$6)*(ROW(baza!$A$2:$A$750)-ROW(baza!$A$1)),ROWS($B$6:D31))),"nu_exista")</f>
        <v>M</v>
      </c>
      <c r="AL40" s="40"/>
      <c r="AM40" s="4"/>
      <c r="AN40" s="7"/>
      <c r="AO40" s="7"/>
      <c r="AP40" s="7"/>
      <c r="AQ40" s="7"/>
      <c r="AR40" s="7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</row>
    <row r="41" spans="1:80" s="13" customFormat="1" ht="14.1" customHeight="1" x14ac:dyDescent="0.2">
      <c r="A41" s="4"/>
      <c r="B41" s="22" t="str" cm="1">
        <f t="array" ref="B41">IF(ROWS($B$6:D32)&lt;=$D$6,INDEX(baza!$A$2:$A$750,_xlfn.AGGREGATE(15,3,(baza!$A$2:$A$750=$C$6)/(baza!$A$2:$A$750=$C$6)*(ROW(baza!$A$2:$A$750)-ROW(baza!$A$1)),ROWS($B$6:D32))),"nu_exista")</f>
        <v>9A</v>
      </c>
      <c r="C41" s="63" t="str" cm="1">
        <f t="array" ref="C41">IF(ROWS($B$6:D32)&lt;=$D$6,INDEX(baza!$D$2:$D$750,_xlfn.AGGREGATE(15,3,(baza!$A$2:$A$750=$C$6)/(baza!$A$2:$A$750=$C$6)*(ROW(baza!$A$2:$A$750)-ROW(baza!$A$1)),ROWS($B$6:D32))),"nu_exista")</f>
        <v>STAN Ş.C. ANDREIA-LOREDANA</v>
      </c>
      <c r="D41" s="64"/>
      <c r="E41" s="65"/>
      <c r="F41" s="65"/>
      <c r="G41" s="66" t="s">
        <v>42</v>
      </c>
      <c r="H41" s="66"/>
      <c r="I41" s="66" t="s">
        <v>5</v>
      </c>
      <c r="J41" s="66"/>
      <c r="K41" s="67" t="s">
        <v>42</v>
      </c>
      <c r="L41" s="67"/>
      <c r="M41" s="67" t="s">
        <v>42</v>
      </c>
      <c r="N41" s="67"/>
      <c r="O41" s="79">
        <v>10</v>
      </c>
      <c r="P41" s="79"/>
      <c r="Q41" s="69" t="s">
        <v>5</v>
      </c>
      <c r="R41" s="70"/>
      <c r="S41" s="68"/>
      <c r="T41" s="68"/>
      <c r="U41" s="68"/>
      <c r="V41" s="68"/>
      <c r="W41" s="68"/>
      <c r="X41" s="68"/>
      <c r="Y41" s="68"/>
      <c r="Z41" s="68"/>
      <c r="AA41" s="80">
        <f t="shared" si="0"/>
        <v>0</v>
      </c>
      <c r="AB41" s="81"/>
      <c r="AC41" s="68" t="s">
        <v>5</v>
      </c>
      <c r="AD41" s="68"/>
      <c r="AE41" s="31"/>
      <c r="AF41" s="32"/>
      <c r="AG41" s="32"/>
      <c r="AH41" s="32"/>
      <c r="AI41" s="32"/>
      <c r="AJ41" s="33"/>
      <c r="AK41" s="39" t="str" cm="1">
        <f t="array" ref="AK41">IF(ROWS($B$6:D32)&lt;=$D$6,INDEX(baza!$E$2:$E$750,_xlfn.AGGREGATE(15,3,(baza!$A$2:$A$750=$C$6)/(baza!$A$2:$A$750=$C$6)*(ROW(baza!$A$2:$A$750)-ROW(baza!$A$1)),ROWS($B$6:D32))),"nu_exista")</f>
        <v>F</v>
      </c>
      <c r="AL41" s="40"/>
      <c r="AM41" s="4"/>
      <c r="AN41" s="7"/>
      <c r="AO41" s="7"/>
      <c r="AP41" s="7"/>
      <c r="AQ41" s="7"/>
      <c r="AR41" s="7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</row>
    <row r="42" spans="1:80" s="13" customFormat="1" ht="14.1" customHeight="1" x14ac:dyDescent="0.2">
      <c r="A42" s="4"/>
      <c r="B42" s="22" t="str" cm="1">
        <f t="array" ref="B42">IF(ROWS($B$6:D33)&lt;=$D$6,INDEX(baza!$A$2:$A$750,_xlfn.AGGREGATE(15,3,(baza!$A$2:$A$750=$C$6)/(baza!$A$2:$A$750=$C$6)*(ROW(baza!$A$2:$A$750)-ROW(baza!$A$1)),ROWS($B$6:D33))),"nu_exista")</f>
        <v>nu_exista</v>
      </c>
      <c r="C42" s="63" t="str" cm="1">
        <f t="array" ref="C42">IF(ROWS($B$6:D33)&lt;=$D$6,INDEX(baza!$D$2:$D$750,_xlfn.AGGREGATE(15,3,(baza!$A$2:$A$750=$C$6)/(baza!$A$2:$A$750=$C$6)*(ROW(baza!$A$2:$A$750)-ROW(baza!$A$1)),ROWS($B$6:D33))),"nu_exista")</f>
        <v>nu_exista</v>
      </c>
      <c r="D42" s="64"/>
      <c r="E42" s="65"/>
      <c r="F42" s="65"/>
      <c r="G42" s="66" t="s">
        <v>42</v>
      </c>
      <c r="H42" s="66"/>
      <c r="I42" s="66" t="s">
        <v>5</v>
      </c>
      <c r="J42" s="66"/>
      <c r="K42" s="67" t="s">
        <v>42</v>
      </c>
      <c r="L42" s="67"/>
      <c r="M42" s="67" t="s">
        <v>42</v>
      </c>
      <c r="N42" s="67"/>
      <c r="O42" s="68">
        <v>10</v>
      </c>
      <c r="P42" s="68"/>
      <c r="Q42" s="69" t="s">
        <v>5</v>
      </c>
      <c r="R42" s="70"/>
      <c r="S42" s="68"/>
      <c r="T42" s="68"/>
      <c r="U42" s="68"/>
      <c r="V42" s="68"/>
      <c r="W42" s="68">
        <v>48</v>
      </c>
      <c r="X42" s="68"/>
      <c r="Y42" s="82">
        <v>8</v>
      </c>
      <c r="Z42" s="83"/>
      <c r="AA42" s="80">
        <f t="shared" ref="AA42:AA46" si="1">W42-Y42</f>
        <v>40</v>
      </c>
      <c r="AB42" s="81"/>
      <c r="AC42" s="68" t="s">
        <v>5</v>
      </c>
      <c r="AD42" s="68"/>
      <c r="AE42" s="31"/>
      <c r="AF42" s="32"/>
      <c r="AG42" s="32"/>
      <c r="AH42" s="32"/>
      <c r="AI42" s="32"/>
      <c r="AJ42" s="33"/>
      <c r="AK42" s="39" t="str" cm="1">
        <f t="array" ref="AK42">IF(ROWS($B$6:D33)&lt;=$D$6,INDEX(baza!$E$2:$E$750,_xlfn.AGGREGATE(15,3,(baza!$A$2:$A$750=$C$6)/(baza!$A$2:$A$750=$C$6)*(ROW(baza!$A$2:$A$750)-ROW(baza!$A$1)),ROWS($B$6:D33))),"nu_exista")</f>
        <v>nu_exista</v>
      </c>
      <c r="AL42" s="40"/>
      <c r="AM42" s="4"/>
      <c r="AN42" s="7"/>
      <c r="AO42" s="7"/>
      <c r="AP42" s="7"/>
      <c r="AQ42" s="7"/>
      <c r="AR42" s="7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</row>
    <row r="43" spans="1:80" s="4" customFormat="1" ht="14.1" customHeight="1" x14ac:dyDescent="0.2">
      <c r="B43" s="22" t="str" cm="1">
        <f t="array" ref="B43">IF(ROWS($B$6:D34)&lt;=$D$6,INDEX(baza!$A$2:$A$750,_xlfn.AGGREGATE(15,3,(baza!$A$2:$A$750=$C$6)/(baza!$A$2:$A$750=$C$6)*(ROW(baza!$A$2:$A$750)-ROW(baza!$A$1)),ROWS($B$6:D34))),"nu_exista")</f>
        <v>nu_exista</v>
      </c>
      <c r="C43" s="63" t="str" cm="1">
        <f t="array" ref="C43">IF(ROWS($B$6:D34)&lt;=$D$6,INDEX(baza!$D$2:$D$750,_xlfn.AGGREGATE(15,3,(baza!$A$2:$A$750=$C$6)/(baza!$A$2:$A$750=$C$6)*(ROW(baza!$A$2:$A$750)-ROW(baza!$A$1)),ROWS($B$6:D34))),"nu_exista")</f>
        <v>nu_exista</v>
      </c>
      <c r="D43" s="64"/>
      <c r="E43" s="65"/>
      <c r="F43" s="65"/>
      <c r="G43" s="66" t="s">
        <v>42</v>
      </c>
      <c r="H43" s="66"/>
      <c r="I43" s="66" t="s">
        <v>5</v>
      </c>
      <c r="J43" s="66"/>
      <c r="K43" s="67" t="s">
        <v>42</v>
      </c>
      <c r="L43" s="67"/>
      <c r="M43" s="67" t="s">
        <v>42</v>
      </c>
      <c r="N43" s="67"/>
      <c r="O43" s="68">
        <v>10</v>
      </c>
      <c r="P43" s="68"/>
      <c r="Q43" s="69" t="s">
        <v>5</v>
      </c>
      <c r="R43" s="70"/>
      <c r="S43" s="79"/>
      <c r="T43" s="79"/>
      <c r="U43" s="79"/>
      <c r="V43" s="79"/>
      <c r="W43" s="79"/>
      <c r="X43" s="79"/>
      <c r="Y43" s="84"/>
      <c r="Z43" s="85"/>
      <c r="AA43" s="80">
        <f t="shared" si="1"/>
        <v>0</v>
      </c>
      <c r="AB43" s="81"/>
      <c r="AC43" s="68" t="s">
        <v>5</v>
      </c>
      <c r="AD43" s="68"/>
      <c r="AE43" s="31"/>
      <c r="AF43" s="32"/>
      <c r="AG43" s="32"/>
      <c r="AH43" s="32"/>
      <c r="AI43" s="32"/>
      <c r="AJ43" s="33"/>
      <c r="AK43" s="39" t="str" cm="1">
        <f t="array" ref="AK43">IF(ROWS($B$6:D34)&lt;=$D$6,INDEX(baza!$E$2:$E$750,_xlfn.AGGREGATE(15,3,(baza!$A$2:$A$750=$C$6)/(baza!$A$2:$A$750=$C$6)*(ROW(baza!$A$2:$A$750)-ROW(baza!$A$1)),ROWS($B$6:D34))),"nu_exista")</f>
        <v>nu_exista</v>
      </c>
      <c r="AL43" s="40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</row>
    <row r="44" spans="1:80" s="4" customFormat="1" ht="14.1" customHeight="1" x14ac:dyDescent="0.2">
      <c r="B44" s="22" t="str" cm="1">
        <f t="array" ref="B44">IF(ROWS($B$6:D35)&lt;=$D$6,INDEX(baza!$A$2:$A$750,_xlfn.AGGREGATE(15,3,(baza!$A$2:$A$750=$C$6)/(baza!$A$2:$A$750=$C$6)*(ROW(baza!$A$2:$A$750)-ROW(baza!$A$1)),ROWS($B$6:D35))),"nu_exista")</f>
        <v>nu_exista</v>
      </c>
      <c r="C44" s="63" t="str" cm="1">
        <f t="array" ref="C44">IF(ROWS($B$6:D35)&lt;=$D$6,INDEX(baza!$D$2:$D$750,_xlfn.AGGREGATE(15,3,(baza!$A$2:$A$750=$C$6)/(baza!$A$2:$A$750=$C$6)*(ROW(baza!$A$2:$A$750)-ROW(baza!$A$1)),ROWS($B$6:D35))),"nu_exista")</f>
        <v>nu_exista</v>
      </c>
      <c r="D44" s="64"/>
      <c r="E44" s="65"/>
      <c r="F44" s="65"/>
      <c r="G44" s="66" t="s">
        <v>42</v>
      </c>
      <c r="H44" s="66"/>
      <c r="I44" s="66" t="s">
        <v>5</v>
      </c>
      <c r="J44" s="66"/>
      <c r="K44" s="67" t="s">
        <v>42</v>
      </c>
      <c r="L44" s="67"/>
      <c r="M44" s="67" t="s">
        <v>42</v>
      </c>
      <c r="N44" s="67"/>
      <c r="O44" s="68">
        <v>10</v>
      </c>
      <c r="P44" s="68"/>
      <c r="Q44" s="69" t="s">
        <v>5</v>
      </c>
      <c r="R44" s="70"/>
      <c r="S44" s="79"/>
      <c r="T44" s="79"/>
      <c r="U44" s="79"/>
      <c r="V44" s="79"/>
      <c r="W44" s="79"/>
      <c r="X44" s="79"/>
      <c r="Y44" s="84"/>
      <c r="Z44" s="85"/>
      <c r="AA44" s="80">
        <f t="shared" si="1"/>
        <v>0</v>
      </c>
      <c r="AB44" s="81"/>
      <c r="AC44" s="68" t="s">
        <v>5</v>
      </c>
      <c r="AD44" s="68"/>
      <c r="AE44" s="31"/>
      <c r="AF44" s="32"/>
      <c r="AG44" s="32"/>
      <c r="AH44" s="32"/>
      <c r="AI44" s="32"/>
      <c r="AJ44" s="33"/>
      <c r="AK44" s="39" t="str" cm="1">
        <f t="array" ref="AK44">IF(ROWS($B$6:D35)&lt;=$D$6,INDEX(baza!$E$2:$E$750,_xlfn.AGGREGATE(15,3,(baza!$A$2:$A$750=$C$6)/(baza!$A$2:$A$750=$C$6)*(ROW(baza!$A$2:$A$750)-ROW(baza!$A$1)),ROWS($B$6:D35))),"nu_exista")</f>
        <v>nu_exista</v>
      </c>
      <c r="AL44" s="40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</row>
    <row r="45" spans="1:80" s="4" customFormat="1" ht="14.1" customHeight="1" x14ac:dyDescent="0.2">
      <c r="B45" s="22" t="str" cm="1">
        <f t="array" ref="B45">IF(ROWS($B$6:D36)&lt;=$D$6,INDEX(baza!$A$2:$A$750,_xlfn.AGGREGATE(15,3,(baza!$A$2:$A$750=$C$6)/(baza!$A$2:$A$750=$C$6)*(ROW(baza!$A$2:$A$750)-ROW(baza!$A$1)),ROWS($B$6:D36))),"nu_exista")</f>
        <v>nu_exista</v>
      </c>
      <c r="C45" s="63" t="str" cm="1">
        <f t="array" ref="C45">IF(ROWS($B$6:D36)&lt;=$D$6,INDEX(baza!$D$2:$D$750,_xlfn.AGGREGATE(15,3,(baza!$A$2:$A$750=$C$6)/(baza!$A$2:$A$750=$C$6)*(ROW(baza!$A$2:$A$750)-ROW(baza!$A$1)),ROWS($B$6:D36))),"nu_exista")</f>
        <v>nu_exista</v>
      </c>
      <c r="D45" s="64"/>
      <c r="E45" s="65"/>
      <c r="F45" s="65"/>
      <c r="G45" s="66" t="s">
        <v>42</v>
      </c>
      <c r="H45" s="66"/>
      <c r="I45" s="66" t="s">
        <v>5</v>
      </c>
      <c r="J45" s="66"/>
      <c r="K45" s="67" t="s">
        <v>42</v>
      </c>
      <c r="L45" s="67"/>
      <c r="M45" s="67" t="s">
        <v>42</v>
      </c>
      <c r="N45" s="67"/>
      <c r="O45" s="68">
        <v>10</v>
      </c>
      <c r="P45" s="68"/>
      <c r="Q45" s="69" t="s">
        <v>5</v>
      </c>
      <c r="R45" s="70"/>
      <c r="S45" s="79"/>
      <c r="T45" s="79"/>
      <c r="U45" s="79"/>
      <c r="V45" s="79"/>
      <c r="W45" s="79"/>
      <c r="X45" s="79"/>
      <c r="Y45" s="84"/>
      <c r="Z45" s="85"/>
      <c r="AA45" s="80">
        <f t="shared" si="1"/>
        <v>0</v>
      </c>
      <c r="AB45" s="81"/>
      <c r="AC45" s="68" t="s">
        <v>5</v>
      </c>
      <c r="AD45" s="68"/>
      <c r="AE45" s="31"/>
      <c r="AF45" s="32"/>
      <c r="AG45" s="32"/>
      <c r="AH45" s="32"/>
      <c r="AI45" s="32"/>
      <c r="AJ45" s="33"/>
      <c r="AK45" s="39" t="str" cm="1">
        <f t="array" ref="AK45">IF(ROWS($B$6:D36)&lt;=$D$6,INDEX(baza!$E$2:$E$750,_xlfn.AGGREGATE(15,3,(baza!$A$2:$A$750=$C$6)/(baza!$A$2:$A$750=$C$6)*(ROW(baza!$A$2:$A$750)-ROW(baza!$A$1)),ROWS($B$6:D36))),"nu_exista")</f>
        <v>nu_exista</v>
      </c>
      <c r="AL45" s="40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</row>
    <row r="46" spans="1:80" s="4" customFormat="1" ht="14.1" customHeight="1" thickBot="1" x14ac:dyDescent="0.25">
      <c r="B46" s="25" t="str" cm="1">
        <f t="array" ref="B46">IF(ROWS($B$6:D37)&lt;=$D$6,INDEX(baza!$A$2:$A$750,_xlfn.AGGREGATE(15,3,(baza!$A$2:$A$750=$C$6)/(baza!$A$2:$A$750=$C$6)*(ROW(baza!$A$2:$A$750)-ROW(baza!$A$1)),ROWS($B$6:D37))),"nu_exista")</f>
        <v>nu_exista</v>
      </c>
      <c r="C46" s="71" t="str" cm="1">
        <f t="array" ref="C46">IF(ROWS($B$6:D37)&lt;=$D$6,INDEX(baza!$D$2:$D$750,_xlfn.AGGREGATE(15,3,(baza!$A$2:$A$750=$C$6)/(baza!$A$2:$A$750=$C$6)*(ROW(baza!$A$2:$A$750)-ROW(baza!$A$1)),ROWS($B$6:D37))),"nu_exista")</f>
        <v>nu_exista</v>
      </c>
      <c r="D46" s="72"/>
      <c r="E46" s="73"/>
      <c r="F46" s="73"/>
      <c r="G46" s="74" t="s">
        <v>42</v>
      </c>
      <c r="H46" s="74"/>
      <c r="I46" s="74" t="s">
        <v>5</v>
      </c>
      <c r="J46" s="74"/>
      <c r="K46" s="75" t="s">
        <v>42</v>
      </c>
      <c r="L46" s="75"/>
      <c r="M46" s="75" t="s">
        <v>42</v>
      </c>
      <c r="N46" s="75"/>
      <c r="O46" s="76">
        <v>10</v>
      </c>
      <c r="P46" s="76"/>
      <c r="Q46" s="77" t="s">
        <v>5</v>
      </c>
      <c r="R46" s="78"/>
      <c r="S46" s="58"/>
      <c r="T46" s="58"/>
      <c r="U46" s="58"/>
      <c r="V46" s="58"/>
      <c r="W46" s="58"/>
      <c r="X46" s="58"/>
      <c r="Y46" s="124"/>
      <c r="Z46" s="125"/>
      <c r="AA46" s="59">
        <f t="shared" si="1"/>
        <v>0</v>
      </c>
      <c r="AB46" s="60"/>
      <c r="AC46" s="76" t="s">
        <v>5</v>
      </c>
      <c r="AD46" s="76"/>
      <c r="AE46" s="34"/>
      <c r="AF46" s="35"/>
      <c r="AG46" s="35"/>
      <c r="AH46" s="35"/>
      <c r="AI46" s="35"/>
      <c r="AJ46" s="36"/>
      <c r="AK46" s="61" t="str" cm="1">
        <f t="array" ref="AK46">IF(ROWS($B$6:D37)&lt;=$D$6,INDEX(baza!$E$2:$E$750,_xlfn.AGGREGATE(15,3,(baza!$A$2:$A$750=$C$6)/(baza!$A$2:$A$750=$C$6)*(ROW(baza!$A$2:$A$750)-ROW(baza!$A$1)),ROWS($B$6:D37))),"nu_exista")</f>
        <v>nu_exista</v>
      </c>
      <c r="AL46" s="62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</row>
    <row r="47" spans="1:80" s="4" customFormat="1" x14ac:dyDescent="0.2">
      <c r="E47" s="5"/>
      <c r="F47" s="5"/>
      <c r="G47" s="5"/>
      <c r="H47" s="5"/>
      <c r="I47" s="6"/>
      <c r="J47" s="6"/>
      <c r="K47" s="6"/>
      <c r="L47" s="6"/>
      <c r="M47" s="6"/>
      <c r="N47" s="6"/>
      <c r="T47" s="6"/>
      <c r="X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</row>
    <row r="48" spans="1:80" s="4" customFormat="1" x14ac:dyDescent="0.2">
      <c r="E48" s="5"/>
      <c r="F48" s="5"/>
      <c r="G48" s="5"/>
      <c r="H48" s="5"/>
      <c r="I48" s="6"/>
      <c r="J48" s="6"/>
      <c r="K48" s="6"/>
      <c r="L48" s="6"/>
      <c r="M48" s="6"/>
      <c r="N48" s="6"/>
      <c r="T48" s="6"/>
      <c r="X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</row>
    <row r="49" spans="5:98" s="4" customFormat="1" x14ac:dyDescent="0.2">
      <c r="E49" s="5"/>
      <c r="F49" s="5"/>
      <c r="G49" s="5"/>
      <c r="H49" s="5"/>
      <c r="I49" s="6"/>
      <c r="J49" s="6"/>
      <c r="K49" s="6"/>
      <c r="L49" s="6"/>
      <c r="M49" s="6"/>
      <c r="N49" s="6"/>
      <c r="T49" s="6"/>
      <c r="X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</row>
    <row r="50" spans="5:98" s="4" customFormat="1" x14ac:dyDescent="0.2">
      <c r="E50" s="5"/>
      <c r="F50" s="5"/>
      <c r="G50" s="5"/>
      <c r="H50" s="5"/>
      <c r="I50" s="6"/>
      <c r="J50" s="6"/>
      <c r="K50" s="6"/>
      <c r="L50" s="6"/>
      <c r="M50" s="6"/>
      <c r="N50" s="6"/>
      <c r="T50" s="6"/>
      <c r="X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</row>
    <row r="51" spans="5:98" s="4" customFormat="1" x14ac:dyDescent="0.2">
      <c r="E51" s="5"/>
      <c r="F51" s="5"/>
      <c r="G51" s="5"/>
      <c r="H51" s="5"/>
      <c r="I51" s="6"/>
      <c r="J51" s="6"/>
      <c r="K51" s="6"/>
      <c r="L51" s="6"/>
      <c r="M51" s="6"/>
      <c r="N51" s="6"/>
      <c r="T51" s="6"/>
      <c r="X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</row>
    <row r="52" spans="5:98" s="4" customFormat="1" x14ac:dyDescent="0.2">
      <c r="E52" s="5"/>
      <c r="F52" s="5"/>
      <c r="G52" s="5"/>
      <c r="H52" s="5"/>
      <c r="I52" s="6"/>
      <c r="J52" s="6"/>
      <c r="K52" s="6"/>
      <c r="L52" s="6"/>
      <c r="M52" s="6"/>
      <c r="N52" s="6"/>
      <c r="T52" s="6"/>
      <c r="X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</row>
    <row r="53" spans="5:98" s="4" customFormat="1" x14ac:dyDescent="0.2">
      <c r="E53" s="5"/>
      <c r="F53" s="5"/>
      <c r="G53" s="5"/>
      <c r="H53" s="5"/>
      <c r="I53" s="6"/>
      <c r="J53" s="6"/>
      <c r="K53" s="6"/>
      <c r="L53" s="6"/>
      <c r="M53" s="6"/>
      <c r="N53" s="6"/>
      <c r="T53" s="6"/>
      <c r="X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</row>
    <row r="54" spans="5:98" s="4" customFormat="1" x14ac:dyDescent="0.2">
      <c r="E54" s="5"/>
      <c r="F54" s="5"/>
      <c r="G54" s="5"/>
      <c r="H54" s="5"/>
      <c r="I54" s="6"/>
      <c r="J54" s="6"/>
      <c r="K54" s="6"/>
      <c r="L54" s="6"/>
      <c r="M54" s="6"/>
      <c r="N54" s="6"/>
      <c r="T54" s="6"/>
      <c r="X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</row>
    <row r="55" spans="5:98" s="4" customFormat="1" x14ac:dyDescent="0.2">
      <c r="E55" s="5"/>
      <c r="F55" s="5"/>
      <c r="G55" s="5"/>
      <c r="H55" s="5"/>
      <c r="I55" s="6"/>
      <c r="J55" s="6"/>
      <c r="K55" s="6"/>
      <c r="L55" s="6"/>
      <c r="M55" s="6"/>
      <c r="N55" s="6"/>
      <c r="T55" s="6"/>
      <c r="X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</row>
    <row r="56" spans="5:98" s="4" customFormat="1" x14ac:dyDescent="0.2">
      <c r="E56" s="5"/>
      <c r="F56" s="5"/>
      <c r="G56" s="5"/>
      <c r="H56" s="5"/>
      <c r="I56" s="6"/>
      <c r="J56" s="6"/>
      <c r="K56" s="6"/>
      <c r="L56" s="6"/>
      <c r="M56" s="6"/>
      <c r="N56" s="6"/>
      <c r="T56" s="6"/>
      <c r="X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</row>
    <row r="57" spans="5:98" s="4" customFormat="1" x14ac:dyDescent="0.2">
      <c r="E57" s="5"/>
      <c r="F57" s="5"/>
      <c r="G57" s="5"/>
      <c r="H57" s="5"/>
      <c r="I57" s="6"/>
      <c r="J57" s="6"/>
      <c r="K57" s="6"/>
      <c r="L57" s="6"/>
      <c r="M57" s="6"/>
      <c r="N57" s="6"/>
      <c r="T57" s="6"/>
      <c r="X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</row>
    <row r="58" spans="5:98" s="4" customFormat="1" x14ac:dyDescent="0.2">
      <c r="E58" s="5"/>
      <c r="F58" s="5"/>
      <c r="G58" s="5"/>
      <c r="H58" s="5"/>
      <c r="I58" s="6"/>
      <c r="J58" s="6"/>
      <c r="K58" s="6"/>
      <c r="L58" s="6"/>
      <c r="M58" s="6"/>
      <c r="N58" s="6"/>
      <c r="T58" s="6"/>
      <c r="X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</row>
    <row r="59" spans="5:98" s="4" customFormat="1" x14ac:dyDescent="0.2">
      <c r="E59" s="5"/>
      <c r="F59" s="5"/>
      <c r="G59" s="5"/>
      <c r="H59" s="5"/>
      <c r="I59" s="6"/>
      <c r="J59" s="6"/>
      <c r="K59" s="6"/>
      <c r="L59" s="6"/>
      <c r="M59" s="6"/>
      <c r="N59" s="6"/>
      <c r="T59" s="6"/>
      <c r="X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</row>
    <row r="60" spans="5:98" s="4" customFormat="1" x14ac:dyDescent="0.2">
      <c r="E60" s="5"/>
      <c r="F60" s="5"/>
      <c r="G60" s="5"/>
      <c r="H60" s="5"/>
      <c r="I60" s="6"/>
      <c r="J60" s="6"/>
      <c r="K60" s="6"/>
      <c r="L60" s="6"/>
      <c r="M60" s="6"/>
      <c r="N60" s="6"/>
      <c r="T60" s="6"/>
      <c r="X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</row>
    <row r="61" spans="5:98" s="4" customFormat="1" x14ac:dyDescent="0.2">
      <c r="E61" s="5"/>
      <c r="F61" s="5"/>
      <c r="G61" s="5"/>
      <c r="H61" s="5"/>
      <c r="I61" s="6"/>
      <c r="J61" s="6"/>
      <c r="K61" s="6"/>
      <c r="L61" s="6"/>
      <c r="M61" s="6"/>
      <c r="N61" s="6"/>
      <c r="T61" s="6"/>
      <c r="X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</row>
    <row r="62" spans="5:98" s="4" customFormat="1" x14ac:dyDescent="0.2">
      <c r="E62" s="5"/>
      <c r="F62" s="5"/>
      <c r="G62" s="5"/>
      <c r="H62" s="5"/>
      <c r="I62" s="6"/>
      <c r="J62" s="6"/>
      <c r="K62" s="6"/>
      <c r="L62" s="6"/>
      <c r="M62" s="6"/>
      <c r="N62" s="6"/>
      <c r="T62" s="6"/>
      <c r="X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</row>
    <row r="63" spans="5:98" s="4" customFormat="1" x14ac:dyDescent="0.2">
      <c r="E63" s="5"/>
      <c r="F63" s="5"/>
      <c r="G63" s="5"/>
      <c r="H63" s="5"/>
      <c r="I63" s="6"/>
      <c r="J63" s="6"/>
      <c r="K63" s="6"/>
      <c r="L63" s="6"/>
      <c r="M63" s="6"/>
      <c r="N63" s="6"/>
      <c r="T63" s="6"/>
      <c r="X63" s="6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</row>
    <row r="64" spans="5:98" s="4" customFormat="1" x14ac:dyDescent="0.2">
      <c r="E64" s="5"/>
      <c r="F64" s="5"/>
      <c r="G64" s="5"/>
      <c r="H64" s="5"/>
      <c r="I64" s="6"/>
      <c r="J64" s="6"/>
      <c r="K64" s="6"/>
      <c r="L64" s="6"/>
      <c r="M64" s="6"/>
      <c r="N64" s="6"/>
      <c r="T64" s="6"/>
      <c r="X64" s="6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</row>
    <row r="65" spans="5:98" s="4" customFormat="1" x14ac:dyDescent="0.2">
      <c r="E65" s="5"/>
      <c r="F65" s="5"/>
      <c r="G65" s="5"/>
      <c r="H65" s="5"/>
      <c r="I65" s="6"/>
      <c r="J65" s="6"/>
      <c r="K65" s="6"/>
      <c r="L65" s="6"/>
      <c r="M65" s="6"/>
      <c r="N65" s="6"/>
      <c r="T65" s="6"/>
      <c r="X65" s="6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</row>
    <row r="66" spans="5:98" s="4" customFormat="1" x14ac:dyDescent="0.2">
      <c r="E66" s="5"/>
      <c r="F66" s="5"/>
      <c r="G66" s="5"/>
      <c r="H66" s="5"/>
      <c r="I66" s="6"/>
      <c r="J66" s="6"/>
      <c r="K66" s="6"/>
      <c r="L66" s="6"/>
      <c r="M66" s="6"/>
      <c r="N66" s="6"/>
      <c r="T66" s="6"/>
      <c r="X66" s="6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</row>
    <row r="67" spans="5:98" s="4" customFormat="1" x14ac:dyDescent="0.2">
      <c r="E67" s="5"/>
      <c r="F67" s="5"/>
      <c r="G67" s="5"/>
      <c r="H67" s="5"/>
      <c r="I67" s="6"/>
      <c r="J67" s="6"/>
      <c r="K67" s="6"/>
      <c r="L67" s="6"/>
      <c r="M67" s="6"/>
      <c r="N67" s="6"/>
      <c r="T67" s="6"/>
      <c r="X67" s="6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</row>
    <row r="68" spans="5:98" s="4" customFormat="1" x14ac:dyDescent="0.2">
      <c r="E68" s="5"/>
      <c r="F68" s="5"/>
      <c r="G68" s="5"/>
      <c r="H68" s="5"/>
      <c r="I68" s="6"/>
      <c r="J68" s="6"/>
      <c r="K68" s="6"/>
      <c r="L68" s="6"/>
      <c r="M68" s="6"/>
      <c r="N68" s="6"/>
      <c r="T68" s="6"/>
      <c r="X68" s="6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</row>
    <row r="69" spans="5:98" s="4" customFormat="1" x14ac:dyDescent="0.2">
      <c r="E69" s="5"/>
      <c r="F69" s="5"/>
      <c r="G69" s="5"/>
      <c r="H69" s="5"/>
      <c r="I69" s="6"/>
      <c r="J69" s="6"/>
      <c r="K69" s="6"/>
      <c r="L69" s="6"/>
      <c r="M69" s="6"/>
      <c r="N69" s="6"/>
      <c r="T69" s="6"/>
      <c r="X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</row>
    <row r="70" spans="5:98" s="4" customFormat="1" x14ac:dyDescent="0.2">
      <c r="E70" s="5"/>
      <c r="F70" s="5"/>
      <c r="G70" s="5"/>
      <c r="H70" s="5"/>
      <c r="I70" s="6"/>
      <c r="J70" s="6"/>
      <c r="K70" s="6"/>
      <c r="L70" s="6"/>
      <c r="M70" s="6"/>
      <c r="N70" s="6"/>
      <c r="T70" s="6"/>
      <c r="X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</row>
    <row r="71" spans="5:98" s="4" customFormat="1" x14ac:dyDescent="0.2">
      <c r="E71" s="5"/>
      <c r="F71" s="5"/>
      <c r="G71" s="5"/>
      <c r="H71" s="5"/>
      <c r="I71" s="6"/>
      <c r="J71" s="6"/>
      <c r="K71" s="6"/>
      <c r="L71" s="6"/>
      <c r="M71" s="6"/>
      <c r="N71" s="6"/>
      <c r="T71" s="6"/>
      <c r="X71" s="6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</row>
    <row r="72" spans="5:98" s="4" customFormat="1" x14ac:dyDescent="0.2">
      <c r="E72" s="5"/>
      <c r="F72" s="5"/>
      <c r="G72" s="5"/>
      <c r="H72" s="5"/>
      <c r="I72" s="6"/>
      <c r="J72" s="6"/>
      <c r="K72" s="6"/>
      <c r="L72" s="6"/>
      <c r="M72" s="6"/>
      <c r="N72" s="6"/>
      <c r="T72" s="6"/>
      <c r="X72" s="6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</row>
  </sheetData>
  <sheetProtection algorithmName="SHA-512" hashValue="orOh5l6fhRJXmsTAfmODxYhSxuNo4Jbm7ZCq3RpP6SdqTkoQTKD64/bVAZFyBHyOkKydFKmCbMolYRUepJugtA==" saltValue="L/XO0OQ8o9xi0jb/gxqQ7w==" spinCount="100000" sheet="1" objects="1" scenarios="1"/>
  <protectedRanges>
    <protectedRange sqref="C6 AC15:AJ46 E15:Z46" name="Zonă1"/>
  </protectedRanges>
  <dataConsolidate/>
  <mergeCells count="589">
    <mergeCell ref="B2:D5"/>
    <mergeCell ref="K37:L37"/>
    <mergeCell ref="K38:L38"/>
    <mergeCell ref="Q39:R39"/>
    <mergeCell ref="W24:X24"/>
    <mergeCell ref="W25:X25"/>
    <mergeCell ref="S19:T19"/>
    <mergeCell ref="S20:T20"/>
    <mergeCell ref="W21:X21"/>
    <mergeCell ref="W22:X22"/>
    <mergeCell ref="U21:V21"/>
    <mergeCell ref="M23:N23"/>
    <mergeCell ref="M24:N24"/>
    <mergeCell ref="M25:N25"/>
    <mergeCell ref="M21:N21"/>
    <mergeCell ref="M22:N22"/>
    <mergeCell ref="S24:T24"/>
    <mergeCell ref="S25:T25"/>
    <mergeCell ref="O25:P25"/>
    <mergeCell ref="Q24:R24"/>
    <mergeCell ref="Q25:R25"/>
    <mergeCell ref="W23:X23"/>
    <mergeCell ref="U23:V23"/>
    <mergeCell ref="U24:V24"/>
    <mergeCell ref="K35:L35"/>
    <mergeCell ref="I39:J39"/>
    <mergeCell ref="S35:T35"/>
    <mergeCell ref="S36:T36"/>
    <mergeCell ref="S37:T37"/>
    <mergeCell ref="O35:P35"/>
    <mergeCell ref="S34:T34"/>
    <mergeCell ref="S38:T38"/>
    <mergeCell ref="S39:T39"/>
    <mergeCell ref="M36:N36"/>
    <mergeCell ref="M37:N37"/>
    <mergeCell ref="K36:L36"/>
    <mergeCell ref="K39:L39"/>
    <mergeCell ref="Q36:R36"/>
    <mergeCell ref="Q37:R37"/>
    <mergeCell ref="Q38:R38"/>
    <mergeCell ref="AE29:AJ29"/>
    <mergeCell ref="AK29:AL29"/>
    <mergeCell ref="Y45:Z45"/>
    <mergeCell ref="O26:P26"/>
    <mergeCell ref="O27:P27"/>
    <mergeCell ref="O28:P28"/>
    <mergeCell ref="W30:X30"/>
    <mergeCell ref="W31:X31"/>
    <mergeCell ref="W32:X32"/>
    <mergeCell ref="Q26:R26"/>
    <mergeCell ref="Q27:R27"/>
    <mergeCell ref="Q28:R28"/>
    <mergeCell ref="Q29:R29"/>
    <mergeCell ref="W33:X33"/>
    <mergeCell ref="U30:V30"/>
    <mergeCell ref="U31:V31"/>
    <mergeCell ref="U33:V33"/>
    <mergeCell ref="U34:V34"/>
    <mergeCell ref="Y29:Z29"/>
    <mergeCell ref="AC43:AD43"/>
    <mergeCell ref="AC44:AD44"/>
    <mergeCell ref="AA45:AB45"/>
    <mergeCell ref="AC32:AD32"/>
    <mergeCell ref="S26:T26"/>
    <mergeCell ref="Y46:Z46"/>
    <mergeCell ref="AA31:AB31"/>
    <mergeCell ref="AA32:AB32"/>
    <mergeCell ref="AA33:AB33"/>
    <mergeCell ref="AA34:AB34"/>
    <mergeCell ref="AC23:AD23"/>
    <mergeCell ref="AC24:AD24"/>
    <mergeCell ref="AC25:AD25"/>
    <mergeCell ref="AC26:AD26"/>
    <mergeCell ref="AA42:AB42"/>
    <mergeCell ref="AA37:AB37"/>
    <mergeCell ref="AA38:AB38"/>
    <mergeCell ref="AA39:AB39"/>
    <mergeCell ref="AA35:AB35"/>
    <mergeCell ref="AA36:AB36"/>
    <mergeCell ref="Y39:Z39"/>
    <mergeCell ref="Y23:Z23"/>
    <mergeCell ref="Y24:Z24"/>
    <mergeCell ref="Y25:Z25"/>
    <mergeCell ref="Y26:Z26"/>
    <mergeCell ref="Y27:Z27"/>
    <mergeCell ref="Y28:Z28"/>
    <mergeCell ref="AC41:AD41"/>
    <mergeCell ref="Y36:Z36"/>
    <mergeCell ref="AC14:AD14"/>
    <mergeCell ref="Q14:R14"/>
    <mergeCell ref="U14:V14"/>
    <mergeCell ref="AK30:AL30"/>
    <mergeCell ref="AA23:AB23"/>
    <mergeCell ref="AA24:AB24"/>
    <mergeCell ref="AA25:AB25"/>
    <mergeCell ref="AA26:AB26"/>
    <mergeCell ref="AA27:AB27"/>
    <mergeCell ref="AA28:AB28"/>
    <mergeCell ref="AA29:AB29"/>
    <mergeCell ref="AA30:AB30"/>
    <mergeCell ref="AC27:AD27"/>
    <mergeCell ref="AC28:AD28"/>
    <mergeCell ref="AC29:AD29"/>
    <mergeCell ref="AC30:AD30"/>
    <mergeCell ref="AK27:AL27"/>
    <mergeCell ref="AK28:AL28"/>
    <mergeCell ref="AE24:AJ24"/>
    <mergeCell ref="AE25:AJ25"/>
    <mergeCell ref="AE26:AJ26"/>
    <mergeCell ref="AE23:AJ23"/>
    <mergeCell ref="AE27:AJ27"/>
    <mergeCell ref="AE28:AJ28"/>
    <mergeCell ref="AE21:AJ21"/>
    <mergeCell ref="AE22:AJ22"/>
    <mergeCell ref="AA22:AB22"/>
    <mergeCell ref="W19:X19"/>
    <mergeCell ref="W20:X20"/>
    <mergeCell ref="AA15:AB15"/>
    <mergeCell ref="AA16:AB16"/>
    <mergeCell ref="AA17:AB17"/>
    <mergeCell ref="AA18:AB18"/>
    <mergeCell ref="AC15:AD15"/>
    <mergeCell ref="AC16:AD16"/>
    <mergeCell ref="AC17:AD17"/>
    <mergeCell ref="AC18:AD18"/>
    <mergeCell ref="Y20:Z20"/>
    <mergeCell ref="Y21:Z21"/>
    <mergeCell ref="Y22:Z22"/>
    <mergeCell ref="AC19:AD19"/>
    <mergeCell ref="AC20:AD20"/>
    <mergeCell ref="AC21:AD21"/>
    <mergeCell ref="AC22:AD22"/>
    <mergeCell ref="AA19:AB19"/>
    <mergeCell ref="AA20:AB20"/>
    <mergeCell ref="AA21:AB21"/>
    <mergeCell ref="W16:X16"/>
    <mergeCell ref="W17:X17"/>
    <mergeCell ref="W18:X18"/>
    <mergeCell ref="U15:V15"/>
    <mergeCell ref="U16:V16"/>
    <mergeCell ref="U17:V17"/>
    <mergeCell ref="U22:V22"/>
    <mergeCell ref="M15:N15"/>
    <mergeCell ref="M16:N16"/>
    <mergeCell ref="M17:N17"/>
    <mergeCell ref="M18:N18"/>
    <mergeCell ref="M19:N19"/>
    <mergeCell ref="M20:N20"/>
    <mergeCell ref="O15:P15"/>
    <mergeCell ref="O16:P16"/>
    <mergeCell ref="S15:T15"/>
    <mergeCell ref="C34:D34"/>
    <mergeCell ref="C35:D35"/>
    <mergeCell ref="C36:D36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29:D29"/>
    <mergeCell ref="C30:D30"/>
    <mergeCell ref="C31:D31"/>
    <mergeCell ref="C32:D32"/>
    <mergeCell ref="C33:D33"/>
    <mergeCell ref="C26:D26"/>
    <mergeCell ref="W14:X14"/>
    <mergeCell ref="S17:T17"/>
    <mergeCell ref="S18:T18"/>
    <mergeCell ref="W15:X15"/>
    <mergeCell ref="E23:F23"/>
    <mergeCell ref="G23:H23"/>
    <mergeCell ref="S23:T23"/>
    <mergeCell ref="U20:V20"/>
    <mergeCell ref="Q15:R15"/>
    <mergeCell ref="Q16:R16"/>
    <mergeCell ref="Q17:R17"/>
    <mergeCell ref="S14:T14"/>
    <mergeCell ref="Q18:R18"/>
    <mergeCell ref="Q19:R19"/>
    <mergeCell ref="Q20:R20"/>
    <mergeCell ref="Q21:R21"/>
    <mergeCell ref="Q22:R22"/>
    <mergeCell ref="Q23:R23"/>
    <mergeCell ref="S21:T21"/>
    <mergeCell ref="S22:T22"/>
    <mergeCell ref="S16:T16"/>
    <mergeCell ref="K18:L18"/>
    <mergeCell ref="K19:L19"/>
    <mergeCell ref="K20:L20"/>
    <mergeCell ref="U25:V25"/>
    <mergeCell ref="G6:H6"/>
    <mergeCell ref="E6:F6"/>
    <mergeCell ref="E8:H10"/>
    <mergeCell ref="I8:J10"/>
    <mergeCell ref="O3:P4"/>
    <mergeCell ref="M3:N4"/>
    <mergeCell ref="K3:L4"/>
    <mergeCell ref="C25:D25"/>
    <mergeCell ref="M8:R8"/>
    <mergeCell ref="M9:N10"/>
    <mergeCell ref="O9:P10"/>
    <mergeCell ref="Q9:R10"/>
    <mergeCell ref="O23:P23"/>
    <mergeCell ref="O24:P24"/>
    <mergeCell ref="I23:J23"/>
    <mergeCell ref="I24:J24"/>
    <mergeCell ref="I25:J25"/>
    <mergeCell ref="B8:D12"/>
    <mergeCell ref="E2:H4"/>
    <mergeCell ref="G5:H5"/>
    <mergeCell ref="E5:F5"/>
    <mergeCell ref="I2:P2"/>
    <mergeCell ref="I3:J4"/>
    <mergeCell ref="W2:Z2"/>
    <mergeCell ref="W3:X4"/>
    <mergeCell ref="Y3:Z4"/>
    <mergeCell ref="AA2:AH2"/>
    <mergeCell ref="AA3:AB4"/>
    <mergeCell ref="AC3:AD4"/>
    <mergeCell ref="AE3:AH3"/>
    <mergeCell ref="AE4:AF4"/>
    <mergeCell ref="Q2:R4"/>
    <mergeCell ref="S2:V2"/>
    <mergeCell ref="S3:T4"/>
    <mergeCell ref="U3:V4"/>
    <mergeCell ref="AC8:AD10"/>
    <mergeCell ref="G14:H14"/>
    <mergeCell ref="G15:H15"/>
    <mergeCell ref="G16:H16"/>
    <mergeCell ref="G17:H17"/>
    <mergeCell ref="G18:H18"/>
    <mergeCell ref="G19:H19"/>
    <mergeCell ref="U18:V18"/>
    <mergeCell ref="U19:V19"/>
    <mergeCell ref="Y14:Z14"/>
    <mergeCell ref="Y15:Z15"/>
    <mergeCell ref="Y16:Z16"/>
    <mergeCell ref="Y17:Z17"/>
    <mergeCell ref="Y18:Z18"/>
    <mergeCell ref="Y19:Z19"/>
    <mergeCell ref="K12:L12"/>
    <mergeCell ref="S8:AB8"/>
    <mergeCell ref="S9:T10"/>
    <mergeCell ref="U9:V10"/>
    <mergeCell ref="W9:X10"/>
    <mergeCell ref="Y9:Z10"/>
    <mergeCell ref="AA9:AB10"/>
    <mergeCell ref="G11:H11"/>
    <mergeCell ref="AA14:AB14"/>
    <mergeCell ref="E11:F11"/>
    <mergeCell ref="E12:F12"/>
    <mergeCell ref="G12:H12"/>
    <mergeCell ref="I21:J21"/>
    <mergeCell ref="I22:J22"/>
    <mergeCell ref="E14:F14"/>
    <mergeCell ref="O21:P21"/>
    <mergeCell ref="O22:P22"/>
    <mergeCell ref="G21:H21"/>
    <mergeCell ref="G22:H22"/>
    <mergeCell ref="E21:F21"/>
    <mergeCell ref="E22:F22"/>
    <mergeCell ref="G20:H20"/>
    <mergeCell ref="M14:N14"/>
    <mergeCell ref="O14:P14"/>
    <mergeCell ref="O17:P17"/>
    <mergeCell ref="O18:P18"/>
    <mergeCell ref="O19:P19"/>
    <mergeCell ref="O20:P20"/>
    <mergeCell ref="K8:L11"/>
    <mergeCell ref="K14:L14"/>
    <mergeCell ref="K15:L15"/>
    <mergeCell ref="K16:L16"/>
    <mergeCell ref="K17:L17"/>
    <mergeCell ref="G28:H28"/>
    <mergeCell ref="G25:H25"/>
    <mergeCell ref="E18:F18"/>
    <mergeCell ref="E19:F19"/>
    <mergeCell ref="G29:H29"/>
    <mergeCell ref="E24:F24"/>
    <mergeCell ref="E25:F25"/>
    <mergeCell ref="E26:F26"/>
    <mergeCell ref="E27:F27"/>
    <mergeCell ref="E28:F28"/>
    <mergeCell ref="E29:F29"/>
    <mergeCell ref="K25:L25"/>
    <mergeCell ref="K26:L26"/>
    <mergeCell ref="K27:L27"/>
    <mergeCell ref="K28:L28"/>
    <mergeCell ref="K29:L29"/>
    <mergeCell ref="K30:L30"/>
    <mergeCell ref="K31:L31"/>
    <mergeCell ref="C14:D14"/>
    <mergeCell ref="C15:D15"/>
    <mergeCell ref="I14:J14"/>
    <mergeCell ref="I15:J15"/>
    <mergeCell ref="I16:J16"/>
    <mergeCell ref="I17:J17"/>
    <mergeCell ref="I18:J18"/>
    <mergeCell ref="I19:J19"/>
    <mergeCell ref="I20:J20"/>
    <mergeCell ref="E20:F20"/>
    <mergeCell ref="G24:H24"/>
    <mergeCell ref="E30:F30"/>
    <mergeCell ref="E15:F15"/>
    <mergeCell ref="E16:F16"/>
    <mergeCell ref="E17:F17"/>
    <mergeCell ref="G26:H26"/>
    <mergeCell ref="G27:H27"/>
    <mergeCell ref="K21:L21"/>
    <mergeCell ref="K22:L22"/>
    <mergeCell ref="K32:L32"/>
    <mergeCell ref="K33:L33"/>
    <mergeCell ref="I26:J26"/>
    <mergeCell ref="M30:N30"/>
    <mergeCell ref="M31:N31"/>
    <mergeCell ref="M32:N32"/>
    <mergeCell ref="E39:F39"/>
    <mergeCell ref="E31:F31"/>
    <mergeCell ref="M38:N38"/>
    <mergeCell ref="K34:L34"/>
    <mergeCell ref="I28:J28"/>
    <mergeCell ref="I29:J29"/>
    <mergeCell ref="I27:J27"/>
    <mergeCell ref="E36:F36"/>
    <mergeCell ref="E37:F37"/>
    <mergeCell ref="E38:F38"/>
    <mergeCell ref="E32:F32"/>
    <mergeCell ref="E33:F33"/>
    <mergeCell ref="E34:F34"/>
    <mergeCell ref="E35:F35"/>
    <mergeCell ref="K23:L23"/>
    <mergeCell ref="K24:L24"/>
    <mergeCell ref="I40:J40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I36:J36"/>
    <mergeCell ref="I37:J37"/>
    <mergeCell ref="I38:J38"/>
    <mergeCell ref="I30:J30"/>
    <mergeCell ref="I31:J31"/>
    <mergeCell ref="I32:J32"/>
    <mergeCell ref="I33:J33"/>
    <mergeCell ref="I34:J34"/>
    <mergeCell ref="I35:J35"/>
    <mergeCell ref="S27:T27"/>
    <mergeCell ref="S28:T28"/>
    <mergeCell ref="S29:T29"/>
    <mergeCell ref="M33:N33"/>
    <mergeCell ref="M34:N34"/>
    <mergeCell ref="M35:N35"/>
    <mergeCell ref="M26:N26"/>
    <mergeCell ref="M27:N27"/>
    <mergeCell ref="M28:N28"/>
    <mergeCell ref="M29:N29"/>
    <mergeCell ref="O34:P34"/>
    <mergeCell ref="Q33:R33"/>
    <mergeCell ref="S30:T30"/>
    <mergeCell ref="S31:T31"/>
    <mergeCell ref="Q34:R34"/>
    <mergeCell ref="Q35:R35"/>
    <mergeCell ref="S32:T32"/>
    <mergeCell ref="O29:P29"/>
    <mergeCell ref="O30:P30"/>
    <mergeCell ref="O31:P31"/>
    <mergeCell ref="S33:T33"/>
    <mergeCell ref="O32:P32"/>
    <mergeCell ref="O33:P33"/>
    <mergeCell ref="Q30:R30"/>
    <mergeCell ref="W35:X35"/>
    <mergeCell ref="U35:V35"/>
    <mergeCell ref="U32:V32"/>
    <mergeCell ref="W26:X26"/>
    <mergeCell ref="W27:X27"/>
    <mergeCell ref="W28:X28"/>
    <mergeCell ref="W29:X29"/>
    <mergeCell ref="U26:V26"/>
    <mergeCell ref="U27:V27"/>
    <mergeCell ref="U28:V28"/>
    <mergeCell ref="U29:V29"/>
    <mergeCell ref="AK32:AL32"/>
    <mergeCell ref="AK33:AL33"/>
    <mergeCell ref="AK34:AL34"/>
    <mergeCell ref="AK35:AL35"/>
    <mergeCell ref="Y30:Z30"/>
    <mergeCell ref="Y31:Z31"/>
    <mergeCell ref="AC31:AD31"/>
    <mergeCell ref="AE30:AJ30"/>
    <mergeCell ref="AE31:AJ31"/>
    <mergeCell ref="AE32:AJ32"/>
    <mergeCell ref="AE33:AJ33"/>
    <mergeCell ref="AE34:AJ34"/>
    <mergeCell ref="AE35:AJ35"/>
    <mergeCell ref="Y32:Z32"/>
    <mergeCell ref="Y33:Z33"/>
    <mergeCell ref="Y34:Z34"/>
    <mergeCell ref="Y35:Z35"/>
    <mergeCell ref="AC38:AD38"/>
    <mergeCell ref="AC39:AD39"/>
    <mergeCell ref="AC33:AD33"/>
    <mergeCell ref="AC34:AD34"/>
    <mergeCell ref="AC35:AD35"/>
    <mergeCell ref="E40:F40"/>
    <mergeCell ref="C40:D40"/>
    <mergeCell ref="W37:X37"/>
    <mergeCell ref="O36:P36"/>
    <mergeCell ref="U40:V40"/>
    <mergeCell ref="O37:P37"/>
    <mergeCell ref="O38:P38"/>
    <mergeCell ref="O39:P39"/>
    <mergeCell ref="O40:P40"/>
    <mergeCell ref="M39:N39"/>
    <mergeCell ref="M40:N40"/>
    <mergeCell ref="U36:V36"/>
    <mergeCell ref="U37:V37"/>
    <mergeCell ref="U38:V38"/>
    <mergeCell ref="U39:V39"/>
    <mergeCell ref="C37:D37"/>
    <mergeCell ref="C38:D38"/>
    <mergeCell ref="C39:D39"/>
    <mergeCell ref="W34:X34"/>
    <mergeCell ref="Q31:R31"/>
    <mergeCell ref="Q32:R32"/>
    <mergeCell ref="C41:D41"/>
    <mergeCell ref="G40:H40"/>
    <mergeCell ref="U42:V42"/>
    <mergeCell ref="S41:T41"/>
    <mergeCell ref="U41:V41"/>
    <mergeCell ref="G42:H42"/>
    <mergeCell ref="I42:J42"/>
    <mergeCell ref="K42:L42"/>
    <mergeCell ref="M42:N42"/>
    <mergeCell ref="O42:P42"/>
    <mergeCell ref="Q42:R42"/>
    <mergeCell ref="S42:T42"/>
    <mergeCell ref="Q40:R40"/>
    <mergeCell ref="S40:T40"/>
    <mergeCell ref="K40:L40"/>
    <mergeCell ref="C42:D42"/>
    <mergeCell ref="E42:F42"/>
    <mergeCell ref="Q41:R41"/>
    <mergeCell ref="E41:F41"/>
    <mergeCell ref="G41:H41"/>
    <mergeCell ref="I41:J41"/>
    <mergeCell ref="K41:L41"/>
    <mergeCell ref="M41:N41"/>
    <mergeCell ref="O41:P41"/>
    <mergeCell ref="W40:X40"/>
    <mergeCell ref="AE36:AJ36"/>
    <mergeCell ref="AC42:AD42"/>
    <mergeCell ref="AE39:AJ39"/>
    <mergeCell ref="AE40:AJ40"/>
    <mergeCell ref="AE41:AJ41"/>
    <mergeCell ref="AC40:AD40"/>
    <mergeCell ref="AA40:AB40"/>
    <mergeCell ref="W38:X38"/>
    <mergeCell ref="W36:X36"/>
    <mergeCell ref="Y40:Z40"/>
    <mergeCell ref="W41:X41"/>
    <mergeCell ref="Y41:Z41"/>
    <mergeCell ref="AE37:AJ37"/>
    <mergeCell ref="AE38:AJ38"/>
    <mergeCell ref="W39:X39"/>
    <mergeCell ref="AE42:AJ42"/>
    <mergeCell ref="AA41:AB41"/>
    <mergeCell ref="Y37:Z37"/>
    <mergeCell ref="Y38:Z38"/>
    <mergeCell ref="AC36:AD36"/>
    <mergeCell ref="AC37:AD37"/>
    <mergeCell ref="W44:X44"/>
    <mergeCell ref="AA44:AB44"/>
    <mergeCell ref="AK44:AL44"/>
    <mergeCell ref="W42:X42"/>
    <mergeCell ref="AK42:AL42"/>
    <mergeCell ref="Y42:Z42"/>
    <mergeCell ref="AE44:AJ44"/>
    <mergeCell ref="W43:X43"/>
    <mergeCell ref="AA43:AB43"/>
    <mergeCell ref="AK43:AL43"/>
    <mergeCell ref="Y43:Z43"/>
    <mergeCell ref="Y44:Z44"/>
    <mergeCell ref="AE43:AJ43"/>
    <mergeCell ref="C44:D44"/>
    <mergeCell ref="E44:F44"/>
    <mergeCell ref="G44:H44"/>
    <mergeCell ref="I44:J44"/>
    <mergeCell ref="K44:L44"/>
    <mergeCell ref="S45:T45"/>
    <mergeCell ref="U43:V43"/>
    <mergeCell ref="G43:H43"/>
    <mergeCell ref="I43:J43"/>
    <mergeCell ref="K43:L43"/>
    <mergeCell ref="M43:N43"/>
    <mergeCell ref="O43:P43"/>
    <mergeCell ref="Q43:R43"/>
    <mergeCell ref="S43:T43"/>
    <mergeCell ref="U45:V45"/>
    <mergeCell ref="C43:D43"/>
    <mergeCell ref="E43:F43"/>
    <mergeCell ref="M44:N44"/>
    <mergeCell ref="O44:P44"/>
    <mergeCell ref="Q44:R44"/>
    <mergeCell ref="S44:T44"/>
    <mergeCell ref="U44:V44"/>
    <mergeCell ref="U46:V46"/>
    <mergeCell ref="W46:X46"/>
    <mergeCell ref="AA46:AB46"/>
    <mergeCell ref="AK46:AL46"/>
    <mergeCell ref="C45:D45"/>
    <mergeCell ref="E45:F45"/>
    <mergeCell ref="G45:H45"/>
    <mergeCell ref="I45:J45"/>
    <mergeCell ref="K45:L45"/>
    <mergeCell ref="M45:N45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S46:T46"/>
    <mergeCell ref="AC45:AD45"/>
    <mergeCell ref="AC46:AD46"/>
    <mergeCell ref="W45:X45"/>
    <mergeCell ref="AI2:AL2"/>
    <mergeCell ref="AK21:AL21"/>
    <mergeCell ref="AK22:AL22"/>
    <mergeCell ref="AK23:AL23"/>
    <mergeCell ref="AK24:AL24"/>
    <mergeCell ref="AK25:AL25"/>
    <mergeCell ref="AK26:AL26"/>
    <mergeCell ref="AG4:AH4"/>
    <mergeCell ref="AE11:AF11"/>
    <mergeCell ref="AG11:AH11"/>
    <mergeCell ref="AG12:AH12"/>
    <mergeCell ref="AE12:AF12"/>
    <mergeCell ref="AI8:AJ8"/>
    <mergeCell ref="AK9:AL9"/>
    <mergeCell ref="AK8:AL8"/>
    <mergeCell ref="AI5:AL6"/>
    <mergeCell ref="AI9:AJ9"/>
    <mergeCell ref="AK3:AL3"/>
    <mergeCell ref="AK4:AL4"/>
    <mergeCell ref="AI3:AJ3"/>
    <mergeCell ref="AI4:AJ4"/>
    <mergeCell ref="AI10:AJ10"/>
    <mergeCell ref="AK10:AL10"/>
    <mergeCell ref="AE8:AH10"/>
    <mergeCell ref="AE45:AJ45"/>
    <mergeCell ref="AE46:AJ46"/>
    <mergeCell ref="AK14:AL14"/>
    <mergeCell ref="AK15:AL15"/>
    <mergeCell ref="AK16:AL16"/>
    <mergeCell ref="AK17:AL17"/>
    <mergeCell ref="AK18:AL18"/>
    <mergeCell ref="AK19:AL19"/>
    <mergeCell ref="AK20:AL20"/>
    <mergeCell ref="AE14:AJ14"/>
    <mergeCell ref="AE15:AJ15"/>
    <mergeCell ref="AE16:AJ16"/>
    <mergeCell ref="AE17:AJ17"/>
    <mergeCell ref="AE18:AJ18"/>
    <mergeCell ref="AE19:AJ19"/>
    <mergeCell ref="AE20:AJ20"/>
    <mergeCell ref="AK45:AL45"/>
    <mergeCell ref="AK39:AL39"/>
    <mergeCell ref="AK40:AL40"/>
    <mergeCell ref="AK36:AL36"/>
    <mergeCell ref="AK37:AL37"/>
    <mergeCell ref="AK38:AL38"/>
    <mergeCell ref="AK41:AL41"/>
    <mergeCell ref="AK31:AL31"/>
  </mergeCells>
  <conditionalFormatting sqref="E15:F46">
    <cfRule type="containsText" dxfId="8" priority="35" stopIfTrue="1" operator="containsText" text=",">
      <formula>NOT(ISERROR(SEARCH(",",E15)))</formula>
    </cfRule>
  </conditionalFormatting>
  <conditionalFormatting sqref="B15:D46">
    <cfRule type="beginsWith" dxfId="7" priority="11" operator="beginsWith" text="nu_exista">
      <formula>LEFT(B15,LEN("nu_exista"))="nu_exista"</formula>
    </cfRule>
  </conditionalFormatting>
  <conditionalFormatting sqref="AK15:AL46">
    <cfRule type="containsText" dxfId="6" priority="9" operator="containsText" text="nu_exista">
      <formula>NOT(ISERROR(SEARCH("nu_exista",AK15)))</formula>
    </cfRule>
  </conditionalFormatting>
  <conditionalFormatting sqref="E46:AL46">
    <cfRule type="expression" dxfId="5" priority="6">
      <formula>$C$46="nu_exista"</formula>
    </cfRule>
  </conditionalFormatting>
  <conditionalFormatting sqref="E45:AL45">
    <cfRule type="expression" dxfId="4" priority="5">
      <formula>$C$45="nu_exista"</formula>
    </cfRule>
  </conditionalFormatting>
  <conditionalFormatting sqref="G44:AL44">
    <cfRule type="expression" dxfId="3" priority="4">
      <formula>$C$44="nu_exista"</formula>
    </cfRule>
  </conditionalFormatting>
  <conditionalFormatting sqref="E43:AL43">
    <cfRule type="expression" dxfId="2" priority="3">
      <formula>$C$43="nu_exista"</formula>
    </cfRule>
  </conditionalFormatting>
  <conditionalFormatting sqref="E42:AL42">
    <cfRule type="expression" dxfId="1" priority="2">
      <formula>$C$42="nu_exista"</formula>
    </cfRule>
  </conditionalFormatting>
  <conditionalFormatting sqref="E41:N41 Q41:AL41">
    <cfRule type="expression" dxfId="0" priority="1">
      <formula>$C$41="nu_exista"</formula>
    </cfRule>
  </conditionalFormatting>
  <dataValidations count="14">
    <dataValidation allowBlank="1" showInputMessage="1" showErrorMessage="1" promptTitle="ATENTIE!" prompt="Media generala trebuie lasata goala daca elevul este PLECAT/VENIT/ELIMINAT/EXMATRICULAT/etc._x000a__x000a_DACA casauta este ROSIE inseamna ca ati pus VIRGULA in loc de PUNCT_x000a__x000a_" sqref="E14:F14"/>
    <dataValidation allowBlank="1" showInputMessage="1" showErrorMessage="1" promptTitle="ATENTIE!" prompt="Daca elevul nu indeplineste nici una din conditiile din lista trebuie sa selectati &quot;FARA&quot;" sqref="G14:H14"/>
    <dataValidation allowBlank="1" showInputMessage="1" showErrorMessage="1" prompt="Daca elevul nu indeplineste nici una din conditiile din lista trebuie sa selectati &quot;FARA&quot;" sqref="I14:N14"/>
    <dataValidation allowBlank="1" showErrorMessage="1" prompt="_x000a_" sqref="O14:P14"/>
    <dataValidation allowBlank="1" showInputMessage="1" showErrorMessage="1" promptTitle="ALERTA!" prompt="Corgientele se trec sub forma de numar exemplu( daca un elev are corigenta la romana si matematica se va nota cu numar 2)" sqref="S14:T14"/>
    <dataValidation allowBlank="1" showInputMessage="1" showErrorMessage="1" prompt="Se completeaza cu nr de situatii neincheiate  Daca elevul are situatii neincheiate. Media generala trebuie sa ramana goala daca elevul are SN_x000a_" sqref="U14:V14"/>
    <dataValidation allowBlank="1" showInputMessage="1" showErrorMessage="1" promptTitle="ATENTIE!" prompt="Verificati daca numele elevilor sunt corecte si mai ales daca toti elevii sunt in efectiv!" sqref="C14:D14"/>
    <dataValidation allowBlank="1" showInputMessage="1" showErrorMessage="1" promptTitle="ATENTIE!" prompt="Verificati daca F sau M corespunde fiecarui elev in parte." sqref="AK14:AL14"/>
    <dataValidation type="whole" allowBlank="1" showInputMessage="1" showErrorMessage="1" errorTitle="ALERTA!" error="SN = se scrie numarul exact de materii la care elevul nu are situatia incheiata exemplu( Elevul are SN la romana si matematica se va scrie numarul 2)" sqref="S42:T46 U15:V41">
      <formula1>1</formula1>
      <formula2>20</formula2>
    </dataValidation>
    <dataValidation type="whole" allowBlank="1" showInputMessage="1" showErrorMessage="1" errorTitle="ALERTA!" error="Corgientele se trec sub forma de numar exemplu( daca un elev are corigenta la romana si matematica se va nota cu numar 2)" sqref="S15:T41">
      <formula1>1</formula1>
      <formula2>10</formula2>
    </dataValidation>
    <dataValidation allowBlank="1" showInputMessage="1" showErrorMessage="1" promptTitle="ALERTA" prompt="_x000a_Se selecteaza &quot;DA&quot; daca elevul are nota scazuta la purtare din alta cauza decat absentele" sqref="Q14:R14"/>
    <dataValidation type="decimal" allowBlank="1" showInputMessage="1" showErrorMessage="1" errorTitle="ALERTA" error="Ai introdus un numar care nu este in intervalul 1-10 sau ai folosit VIRGULA in loc de PUNCT (exemplu 7.65 nu 7,65)" sqref="E15:F46">
      <formula1>1</formula1>
      <formula2>10</formula2>
    </dataValidation>
    <dataValidation type="whole" allowBlank="1" showInputMessage="1" showErrorMessage="1" errorTitle="ALERTA" error="Nu puteti insera decat numere cuprinse intre 0-10000" sqref="W15:X46">
      <formula1>0</formula1>
      <formula2>10000</formula2>
    </dataValidation>
    <dataValidation type="whole" allowBlank="1" showInputMessage="1" showErrorMessage="1" errorTitle="ALERTA" error="nu puteti insera numere decat in intervalul 0-10000" sqref="Y15:Z46">
      <formula1>0</formula1>
      <formula2>10000</formula2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Lista!$B$4:$B$8</xm:f>
          </x14:formula1>
          <xm:sqref>G15:H46</xm:sqref>
        </x14:dataValidation>
        <x14:dataValidation type="list" allowBlank="1" showInputMessage="1" showErrorMessage="1">
          <x14:formula1>
            <xm:f>Lista!$F$4:$F$6</xm:f>
          </x14:formula1>
          <xm:sqref>K15:K46</xm:sqref>
        </x14:dataValidation>
        <x14:dataValidation type="list" allowBlank="1" showInputMessage="1" showErrorMessage="1">
          <x14:formula1>
            <xm:f>Lista!$H$4:$H$6</xm:f>
          </x14:formula1>
          <xm:sqref>M15:N46</xm:sqref>
        </x14:dataValidation>
        <x14:dataValidation type="list" allowBlank="1" showInputMessage="1" showErrorMessage="1">
          <x14:formula1>
            <xm:f>Lista!$J$4:$J$6</xm:f>
          </x14:formula1>
          <xm:sqref>O15:P46</xm:sqref>
        </x14:dataValidation>
        <x14:dataValidation type="list" allowBlank="1" showInputMessage="1" showErrorMessage="1">
          <x14:formula1>
            <xm:f>Lista!$D$4:$D$5</xm:f>
          </x14:formula1>
          <xm:sqref>I15:J46</xm:sqref>
        </x14:dataValidation>
        <x14:dataValidation type="list" allowBlank="1" showInputMessage="1" showErrorMessage="1">
          <x14:formula1>
            <xm:f>Lista!$L$4:$L$5</xm:f>
          </x14:formula1>
          <xm:sqref>AC15:AD46</xm:sqref>
        </x14:dataValidation>
        <x14:dataValidation type="list" allowBlank="1" showInputMessage="1" showErrorMessage="1">
          <x14:formula1>
            <xm:f>Lista!$P$4:$P$5</xm:f>
          </x14:formula1>
          <xm:sqref>Q15:R46</xm:sqref>
        </x14:dataValidation>
        <x14:dataValidation type="list" allowBlank="1" showInputMessage="1" showErrorMessage="1">
          <x14:formula1>
            <xm:f>Lista!$T$4:$T$32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8"/>
  <sheetViews>
    <sheetView topLeftCell="A700" zoomScale="85" zoomScaleNormal="85" workbookViewId="0">
      <selection activeCell="H697" sqref="H697"/>
    </sheetView>
  </sheetViews>
  <sheetFormatPr defaultRowHeight="15" x14ac:dyDescent="0.25"/>
  <cols>
    <col min="2" max="2" width="16.140625" customWidth="1"/>
    <col min="3" max="3" width="40.140625" customWidth="1"/>
    <col min="4" max="4" width="34.140625" customWidth="1"/>
  </cols>
  <sheetData>
    <row r="1" spans="1:5" x14ac:dyDescent="0.25">
      <c r="A1" s="21" t="s">
        <v>65</v>
      </c>
      <c r="B1" s="21" t="s">
        <v>66</v>
      </c>
      <c r="C1" s="21" t="s">
        <v>67</v>
      </c>
      <c r="D1" s="21" t="s">
        <v>68</v>
      </c>
      <c r="E1" s="21" t="s">
        <v>56</v>
      </c>
    </row>
    <row r="2" spans="1:5" x14ac:dyDescent="0.25">
      <c r="A2" s="21" t="s">
        <v>1553</v>
      </c>
      <c r="B2" s="21" t="s">
        <v>69</v>
      </c>
      <c r="C2" s="21" t="s">
        <v>70</v>
      </c>
      <c r="D2" s="21" t="s">
        <v>71</v>
      </c>
      <c r="E2" s="21" t="s">
        <v>0</v>
      </c>
    </row>
    <row r="3" spans="1:5" x14ac:dyDescent="0.25">
      <c r="A3" s="21" t="s">
        <v>1553</v>
      </c>
      <c r="B3" s="21" t="s">
        <v>69</v>
      </c>
      <c r="C3" s="21" t="s">
        <v>72</v>
      </c>
      <c r="D3" s="21" t="s">
        <v>73</v>
      </c>
      <c r="E3" s="21" t="s">
        <v>0</v>
      </c>
    </row>
    <row r="4" spans="1:5" x14ac:dyDescent="0.25">
      <c r="A4" s="21" t="s">
        <v>1553</v>
      </c>
      <c r="B4" s="21" t="s">
        <v>69</v>
      </c>
      <c r="C4" s="21" t="s">
        <v>74</v>
      </c>
      <c r="D4" s="21" t="s">
        <v>75</v>
      </c>
      <c r="E4" s="21" t="s">
        <v>0</v>
      </c>
    </row>
    <row r="5" spans="1:5" x14ac:dyDescent="0.25">
      <c r="A5" s="21" t="s">
        <v>1553</v>
      </c>
      <c r="B5" s="21" t="s">
        <v>69</v>
      </c>
      <c r="C5" s="21" t="s">
        <v>76</v>
      </c>
      <c r="D5" s="21" t="s">
        <v>77</v>
      </c>
      <c r="E5" s="21" t="s">
        <v>78</v>
      </c>
    </row>
    <row r="6" spans="1:5" x14ac:dyDescent="0.25">
      <c r="A6" s="21" t="s">
        <v>1553</v>
      </c>
      <c r="B6" s="21" t="s">
        <v>69</v>
      </c>
      <c r="C6" s="21" t="s">
        <v>79</v>
      </c>
      <c r="D6" s="21" t="s">
        <v>80</v>
      </c>
      <c r="E6" s="21" t="s">
        <v>0</v>
      </c>
    </row>
    <row r="7" spans="1:5" x14ac:dyDescent="0.25">
      <c r="A7" s="21" t="s">
        <v>1553</v>
      </c>
      <c r="B7" s="21" t="s">
        <v>69</v>
      </c>
      <c r="C7" s="21" t="s">
        <v>81</v>
      </c>
      <c r="D7" s="21" t="s">
        <v>82</v>
      </c>
      <c r="E7" s="21" t="s">
        <v>78</v>
      </c>
    </row>
    <row r="8" spans="1:5" x14ac:dyDescent="0.25">
      <c r="A8" s="21" t="s">
        <v>1553</v>
      </c>
      <c r="B8" s="21" t="s">
        <v>69</v>
      </c>
      <c r="C8" s="21" t="s">
        <v>83</v>
      </c>
      <c r="D8" s="21" t="s">
        <v>84</v>
      </c>
      <c r="E8" s="21" t="s">
        <v>78</v>
      </c>
    </row>
    <row r="9" spans="1:5" x14ac:dyDescent="0.25">
      <c r="A9" s="21" t="s">
        <v>1553</v>
      </c>
      <c r="B9" s="21" t="s">
        <v>69</v>
      </c>
      <c r="C9" s="21" t="s">
        <v>85</v>
      </c>
      <c r="D9" s="21" t="s">
        <v>86</v>
      </c>
      <c r="E9" s="21" t="s">
        <v>78</v>
      </c>
    </row>
    <row r="10" spans="1:5" x14ac:dyDescent="0.25">
      <c r="A10" s="21" t="s">
        <v>1553</v>
      </c>
      <c r="B10" s="21" t="s">
        <v>69</v>
      </c>
      <c r="C10" s="21" t="s">
        <v>87</v>
      </c>
      <c r="D10" s="21" t="s">
        <v>88</v>
      </c>
      <c r="E10" s="21" t="s">
        <v>78</v>
      </c>
    </row>
    <row r="11" spans="1:5" x14ac:dyDescent="0.25">
      <c r="A11" s="21" t="s">
        <v>1553</v>
      </c>
      <c r="B11" s="21" t="s">
        <v>69</v>
      </c>
      <c r="C11" s="21" t="s">
        <v>89</v>
      </c>
      <c r="D11" s="21" t="s">
        <v>90</v>
      </c>
      <c r="E11" s="21" t="s">
        <v>78</v>
      </c>
    </row>
    <row r="12" spans="1:5" x14ac:dyDescent="0.25">
      <c r="A12" s="21" t="s">
        <v>1553</v>
      </c>
      <c r="B12" s="21" t="s">
        <v>69</v>
      </c>
      <c r="C12" s="21" t="s">
        <v>91</v>
      </c>
      <c r="D12" s="21" t="s">
        <v>92</v>
      </c>
      <c r="E12" s="21" t="s">
        <v>78</v>
      </c>
    </row>
    <row r="13" spans="1:5" x14ac:dyDescent="0.25">
      <c r="A13" s="21" t="s">
        <v>1553</v>
      </c>
      <c r="B13" s="21" t="s">
        <v>69</v>
      </c>
      <c r="C13" s="21" t="s">
        <v>93</v>
      </c>
      <c r="D13" s="21" t="s">
        <v>94</v>
      </c>
      <c r="E13" s="21" t="s">
        <v>0</v>
      </c>
    </row>
    <row r="14" spans="1:5" x14ac:dyDescent="0.25">
      <c r="A14" s="21" t="s">
        <v>1553</v>
      </c>
      <c r="B14" s="21" t="s">
        <v>69</v>
      </c>
      <c r="C14" s="21" t="s">
        <v>95</v>
      </c>
      <c r="D14" s="21" t="s">
        <v>96</v>
      </c>
      <c r="E14" s="21" t="s">
        <v>78</v>
      </c>
    </row>
    <row r="15" spans="1:5" x14ac:dyDescent="0.25">
      <c r="A15" s="21" t="s">
        <v>1553</v>
      </c>
      <c r="B15" s="21" t="s">
        <v>69</v>
      </c>
      <c r="C15" s="21" t="s">
        <v>97</v>
      </c>
      <c r="D15" s="21" t="s">
        <v>98</v>
      </c>
      <c r="E15" s="21" t="s">
        <v>78</v>
      </c>
    </row>
    <row r="16" spans="1:5" x14ac:dyDescent="0.25">
      <c r="A16" s="21" t="s">
        <v>1553</v>
      </c>
      <c r="B16" s="21" t="s">
        <v>69</v>
      </c>
      <c r="C16" s="21" t="s">
        <v>99</v>
      </c>
      <c r="D16" s="21" t="s">
        <v>100</v>
      </c>
      <c r="E16" s="21" t="s">
        <v>0</v>
      </c>
    </row>
    <row r="17" spans="1:5" x14ac:dyDescent="0.25">
      <c r="A17" s="21" t="s">
        <v>1553</v>
      </c>
      <c r="B17" s="21" t="s">
        <v>69</v>
      </c>
      <c r="C17" s="21" t="s">
        <v>101</v>
      </c>
      <c r="D17" s="21" t="s">
        <v>102</v>
      </c>
      <c r="E17" s="21" t="s">
        <v>78</v>
      </c>
    </row>
    <row r="18" spans="1:5" x14ac:dyDescent="0.25">
      <c r="A18" s="21" t="s">
        <v>1553</v>
      </c>
      <c r="B18" s="21" t="s">
        <v>69</v>
      </c>
      <c r="C18" s="21" t="s">
        <v>103</v>
      </c>
      <c r="D18" s="21" t="s">
        <v>104</v>
      </c>
      <c r="E18" s="21" t="s">
        <v>0</v>
      </c>
    </row>
    <row r="19" spans="1:5" x14ac:dyDescent="0.25">
      <c r="A19" s="21" t="s">
        <v>1553</v>
      </c>
      <c r="B19" s="21" t="s">
        <v>69</v>
      </c>
      <c r="C19" s="21" t="s">
        <v>105</v>
      </c>
      <c r="D19" s="21" t="s">
        <v>106</v>
      </c>
      <c r="E19" s="21" t="s">
        <v>0</v>
      </c>
    </row>
    <row r="20" spans="1:5" x14ac:dyDescent="0.25">
      <c r="A20" s="21" t="s">
        <v>1553</v>
      </c>
      <c r="B20" s="21" t="s">
        <v>69</v>
      </c>
      <c r="C20" s="21" t="s">
        <v>107</v>
      </c>
      <c r="D20" s="21" t="s">
        <v>108</v>
      </c>
      <c r="E20" s="21" t="s">
        <v>0</v>
      </c>
    </row>
    <row r="21" spans="1:5" x14ac:dyDescent="0.25">
      <c r="A21" s="21" t="s">
        <v>1553</v>
      </c>
      <c r="B21" s="21" t="s">
        <v>69</v>
      </c>
      <c r="C21" s="21" t="s">
        <v>109</v>
      </c>
      <c r="D21" s="21" t="s">
        <v>110</v>
      </c>
      <c r="E21" s="21" t="s">
        <v>0</v>
      </c>
    </row>
    <row r="22" spans="1:5" x14ac:dyDescent="0.25">
      <c r="A22" s="21" t="s">
        <v>1553</v>
      </c>
      <c r="B22" s="21" t="s">
        <v>69</v>
      </c>
      <c r="C22" s="21" t="s">
        <v>111</v>
      </c>
      <c r="D22" s="21" t="s">
        <v>112</v>
      </c>
      <c r="E22" s="21" t="s">
        <v>0</v>
      </c>
    </row>
    <row r="23" spans="1:5" x14ac:dyDescent="0.25">
      <c r="A23" s="21" t="s">
        <v>1553</v>
      </c>
      <c r="B23" s="21" t="s">
        <v>69</v>
      </c>
      <c r="C23" s="21" t="s">
        <v>113</v>
      </c>
      <c r="D23" s="21" t="s">
        <v>114</v>
      </c>
      <c r="E23" s="21" t="s">
        <v>0</v>
      </c>
    </row>
    <row r="24" spans="1:5" x14ac:dyDescent="0.25">
      <c r="A24" s="21" t="s">
        <v>1553</v>
      </c>
      <c r="B24" s="21" t="s">
        <v>69</v>
      </c>
      <c r="C24" s="21" t="s">
        <v>115</v>
      </c>
      <c r="D24" s="21" t="s">
        <v>116</v>
      </c>
      <c r="E24" s="21" t="s">
        <v>78</v>
      </c>
    </row>
    <row r="25" spans="1:5" x14ac:dyDescent="0.25">
      <c r="A25" s="21" t="s">
        <v>1553</v>
      </c>
      <c r="B25" s="21" t="s">
        <v>69</v>
      </c>
      <c r="C25" s="21" t="s">
        <v>117</v>
      </c>
      <c r="D25" s="21" t="s">
        <v>118</v>
      </c>
      <c r="E25" s="21" t="s">
        <v>0</v>
      </c>
    </row>
    <row r="26" spans="1:5" x14ac:dyDescent="0.25">
      <c r="A26" s="21" t="s">
        <v>1553</v>
      </c>
      <c r="B26" s="21" t="s">
        <v>69</v>
      </c>
      <c r="C26" s="21" t="s">
        <v>119</v>
      </c>
      <c r="D26" s="21" t="s">
        <v>120</v>
      </c>
      <c r="E26" s="21" t="s">
        <v>0</v>
      </c>
    </row>
    <row r="27" spans="1:5" x14ac:dyDescent="0.25">
      <c r="A27" s="21" t="s">
        <v>1553</v>
      </c>
      <c r="B27" s="21" t="s">
        <v>69</v>
      </c>
      <c r="C27" s="21" t="s">
        <v>121</v>
      </c>
      <c r="D27" s="21" t="s">
        <v>122</v>
      </c>
      <c r="E27" s="21" t="s">
        <v>0</v>
      </c>
    </row>
    <row r="28" spans="1:5" x14ac:dyDescent="0.25">
      <c r="A28" s="21" t="s">
        <v>1554</v>
      </c>
      <c r="B28" s="21" t="s">
        <v>123</v>
      </c>
      <c r="C28" s="21" t="s">
        <v>124</v>
      </c>
      <c r="D28" s="21" t="s">
        <v>125</v>
      </c>
      <c r="E28" s="21" t="s">
        <v>78</v>
      </c>
    </row>
    <row r="29" spans="1:5" x14ac:dyDescent="0.25">
      <c r="A29" s="21" t="s">
        <v>1554</v>
      </c>
      <c r="B29" s="21" t="s">
        <v>123</v>
      </c>
      <c r="C29" s="21" t="s">
        <v>126</v>
      </c>
      <c r="D29" s="21" t="s">
        <v>127</v>
      </c>
      <c r="E29" s="21" t="s">
        <v>78</v>
      </c>
    </row>
    <row r="30" spans="1:5" x14ac:dyDescent="0.25">
      <c r="A30" s="21" t="s">
        <v>1554</v>
      </c>
      <c r="B30" s="21" t="s">
        <v>123</v>
      </c>
      <c r="C30" s="21" t="s">
        <v>128</v>
      </c>
      <c r="D30" s="21" t="s">
        <v>129</v>
      </c>
      <c r="E30" s="21" t="s">
        <v>0</v>
      </c>
    </row>
    <row r="31" spans="1:5" x14ac:dyDescent="0.25">
      <c r="A31" s="21" t="s">
        <v>1554</v>
      </c>
      <c r="B31" s="21" t="s">
        <v>123</v>
      </c>
      <c r="C31" s="21" t="s">
        <v>130</v>
      </c>
      <c r="D31" s="21" t="s">
        <v>131</v>
      </c>
      <c r="E31" s="21" t="s">
        <v>78</v>
      </c>
    </row>
    <row r="32" spans="1:5" x14ac:dyDescent="0.25">
      <c r="A32" s="21" t="s">
        <v>1554</v>
      </c>
      <c r="B32" s="21" t="s">
        <v>123</v>
      </c>
      <c r="C32" s="21" t="s">
        <v>132</v>
      </c>
      <c r="D32" s="21" t="s">
        <v>133</v>
      </c>
      <c r="E32" s="21" t="s">
        <v>0</v>
      </c>
    </row>
    <row r="33" spans="1:5" x14ac:dyDescent="0.25">
      <c r="A33" s="21" t="s">
        <v>1554</v>
      </c>
      <c r="B33" s="21" t="s">
        <v>123</v>
      </c>
      <c r="C33" s="21" t="s">
        <v>134</v>
      </c>
      <c r="D33" s="21" t="s">
        <v>135</v>
      </c>
      <c r="E33" s="21" t="s">
        <v>78</v>
      </c>
    </row>
    <row r="34" spans="1:5" x14ac:dyDescent="0.25">
      <c r="A34" s="21" t="s">
        <v>1554</v>
      </c>
      <c r="B34" s="21" t="s">
        <v>123</v>
      </c>
      <c r="C34" s="21" t="s">
        <v>136</v>
      </c>
      <c r="D34" s="21" t="s">
        <v>137</v>
      </c>
      <c r="E34" s="21" t="s">
        <v>0</v>
      </c>
    </row>
    <row r="35" spans="1:5" x14ac:dyDescent="0.25">
      <c r="A35" s="21" t="s">
        <v>1554</v>
      </c>
      <c r="B35" s="21" t="s">
        <v>123</v>
      </c>
      <c r="C35" s="21" t="s">
        <v>138</v>
      </c>
      <c r="D35" s="21" t="s">
        <v>139</v>
      </c>
      <c r="E35" s="21" t="s">
        <v>78</v>
      </c>
    </row>
    <row r="36" spans="1:5" x14ac:dyDescent="0.25">
      <c r="A36" s="21" t="s">
        <v>1554</v>
      </c>
      <c r="B36" s="21" t="s">
        <v>123</v>
      </c>
      <c r="C36" s="21" t="s">
        <v>140</v>
      </c>
      <c r="D36" s="21" t="s">
        <v>141</v>
      </c>
      <c r="E36" s="21" t="s">
        <v>0</v>
      </c>
    </row>
    <row r="37" spans="1:5" x14ac:dyDescent="0.25">
      <c r="A37" s="21" t="s">
        <v>1554</v>
      </c>
      <c r="B37" s="21" t="s">
        <v>123</v>
      </c>
      <c r="C37" s="21" t="s">
        <v>142</v>
      </c>
      <c r="D37" s="21" t="s">
        <v>143</v>
      </c>
      <c r="E37" s="21" t="s">
        <v>0</v>
      </c>
    </row>
    <row r="38" spans="1:5" x14ac:dyDescent="0.25">
      <c r="A38" s="21" t="s">
        <v>1554</v>
      </c>
      <c r="B38" s="21" t="s">
        <v>123</v>
      </c>
      <c r="C38" s="21" t="s">
        <v>144</v>
      </c>
      <c r="D38" s="21" t="s">
        <v>145</v>
      </c>
      <c r="E38" s="21" t="s">
        <v>0</v>
      </c>
    </row>
    <row r="39" spans="1:5" x14ac:dyDescent="0.25">
      <c r="A39" s="21" t="s">
        <v>1554</v>
      </c>
      <c r="B39" s="21" t="s">
        <v>123</v>
      </c>
      <c r="C39" s="21" t="s">
        <v>146</v>
      </c>
      <c r="D39" s="21" t="s">
        <v>147</v>
      </c>
      <c r="E39" s="21" t="s">
        <v>0</v>
      </c>
    </row>
    <row r="40" spans="1:5" x14ac:dyDescent="0.25">
      <c r="A40" s="21" t="s">
        <v>1554</v>
      </c>
      <c r="B40" s="21" t="s">
        <v>123</v>
      </c>
      <c r="C40" s="21" t="s">
        <v>148</v>
      </c>
      <c r="D40" s="21" t="s">
        <v>149</v>
      </c>
      <c r="E40" s="21" t="s">
        <v>78</v>
      </c>
    </row>
    <row r="41" spans="1:5" x14ac:dyDescent="0.25">
      <c r="A41" s="21" t="s">
        <v>1554</v>
      </c>
      <c r="B41" s="21" t="s">
        <v>123</v>
      </c>
      <c r="C41" s="21" t="s">
        <v>150</v>
      </c>
      <c r="D41" s="21" t="s">
        <v>151</v>
      </c>
      <c r="E41" s="21" t="s">
        <v>78</v>
      </c>
    </row>
    <row r="42" spans="1:5" x14ac:dyDescent="0.25">
      <c r="A42" s="21" t="s">
        <v>1554</v>
      </c>
      <c r="B42" s="21" t="s">
        <v>123</v>
      </c>
      <c r="C42" s="21" t="s">
        <v>152</v>
      </c>
      <c r="D42" s="21" t="s">
        <v>153</v>
      </c>
      <c r="E42" s="21" t="s">
        <v>0</v>
      </c>
    </row>
    <row r="43" spans="1:5" x14ac:dyDescent="0.25">
      <c r="A43" s="21" t="s">
        <v>1554</v>
      </c>
      <c r="B43" s="21" t="s">
        <v>123</v>
      </c>
      <c r="C43" s="21" t="s">
        <v>154</v>
      </c>
      <c r="D43" s="21" t="s">
        <v>155</v>
      </c>
      <c r="E43" s="21" t="s">
        <v>78</v>
      </c>
    </row>
    <row r="44" spans="1:5" x14ac:dyDescent="0.25">
      <c r="A44" s="21" t="s">
        <v>1554</v>
      </c>
      <c r="B44" s="21" t="s">
        <v>123</v>
      </c>
      <c r="C44" s="21" t="s">
        <v>156</v>
      </c>
      <c r="D44" s="21" t="s">
        <v>157</v>
      </c>
      <c r="E44" s="21" t="s">
        <v>0</v>
      </c>
    </row>
    <row r="45" spans="1:5" x14ac:dyDescent="0.25">
      <c r="A45" s="21" t="s">
        <v>1554</v>
      </c>
      <c r="B45" s="21" t="s">
        <v>123</v>
      </c>
      <c r="C45" s="21" t="s">
        <v>158</v>
      </c>
      <c r="D45" s="21" t="s">
        <v>159</v>
      </c>
      <c r="E45" s="21" t="s">
        <v>0</v>
      </c>
    </row>
    <row r="46" spans="1:5" x14ac:dyDescent="0.25">
      <c r="A46" s="21" t="s">
        <v>1554</v>
      </c>
      <c r="B46" s="21" t="s">
        <v>123</v>
      </c>
      <c r="C46" s="21" t="s">
        <v>160</v>
      </c>
      <c r="D46" s="21" t="s">
        <v>161</v>
      </c>
      <c r="E46" s="21" t="s">
        <v>78</v>
      </c>
    </row>
    <row r="47" spans="1:5" x14ac:dyDescent="0.25">
      <c r="A47" s="21" t="s">
        <v>1554</v>
      </c>
      <c r="B47" s="21" t="s">
        <v>123</v>
      </c>
      <c r="C47" s="21" t="s">
        <v>162</v>
      </c>
      <c r="D47" s="21" t="s">
        <v>163</v>
      </c>
      <c r="E47" s="21" t="s">
        <v>78</v>
      </c>
    </row>
    <row r="48" spans="1:5" x14ac:dyDescent="0.25">
      <c r="A48" s="21" t="s">
        <v>1554</v>
      </c>
      <c r="B48" s="21" t="s">
        <v>123</v>
      </c>
      <c r="C48" s="21" t="s">
        <v>164</v>
      </c>
      <c r="D48" s="21" t="s">
        <v>165</v>
      </c>
      <c r="E48" s="21" t="s">
        <v>0</v>
      </c>
    </row>
    <row r="49" spans="1:5" x14ac:dyDescent="0.25">
      <c r="A49" s="21" t="s">
        <v>1555</v>
      </c>
      <c r="B49" s="21" t="s">
        <v>166</v>
      </c>
      <c r="C49" s="21" t="s">
        <v>167</v>
      </c>
      <c r="D49" s="21" t="s">
        <v>168</v>
      </c>
      <c r="E49" s="21" t="s">
        <v>0</v>
      </c>
    </row>
    <row r="50" spans="1:5" x14ac:dyDescent="0.25">
      <c r="A50" s="21" t="s">
        <v>1555</v>
      </c>
      <c r="B50" s="21" t="s">
        <v>166</v>
      </c>
      <c r="C50" s="21" t="s">
        <v>169</v>
      </c>
      <c r="D50" s="21" t="s">
        <v>170</v>
      </c>
      <c r="E50" s="21" t="s">
        <v>78</v>
      </c>
    </row>
    <row r="51" spans="1:5" x14ac:dyDescent="0.25">
      <c r="A51" s="21" t="s">
        <v>1555</v>
      </c>
      <c r="B51" s="21" t="s">
        <v>166</v>
      </c>
      <c r="C51" s="21" t="s">
        <v>171</v>
      </c>
      <c r="D51" s="21" t="s">
        <v>172</v>
      </c>
      <c r="E51" s="21" t="s">
        <v>0</v>
      </c>
    </row>
    <row r="52" spans="1:5" x14ac:dyDescent="0.25">
      <c r="A52" s="21" t="s">
        <v>1555</v>
      </c>
      <c r="B52" s="21" t="s">
        <v>166</v>
      </c>
      <c r="C52" s="21" t="s">
        <v>173</v>
      </c>
      <c r="D52" s="21" t="s">
        <v>174</v>
      </c>
      <c r="E52" s="21" t="s">
        <v>78</v>
      </c>
    </row>
    <row r="53" spans="1:5" x14ac:dyDescent="0.25">
      <c r="A53" s="21" t="s">
        <v>1555</v>
      </c>
      <c r="B53" s="21" t="s">
        <v>166</v>
      </c>
      <c r="C53" s="21" t="s">
        <v>175</v>
      </c>
      <c r="D53" s="21" t="s">
        <v>176</v>
      </c>
      <c r="E53" s="21" t="s">
        <v>78</v>
      </c>
    </row>
    <row r="54" spans="1:5" x14ac:dyDescent="0.25">
      <c r="A54" s="21" t="s">
        <v>1555</v>
      </c>
      <c r="B54" s="21" t="s">
        <v>166</v>
      </c>
      <c r="C54" s="21" t="s">
        <v>177</v>
      </c>
      <c r="D54" s="21" t="s">
        <v>178</v>
      </c>
      <c r="E54" s="21" t="s">
        <v>78</v>
      </c>
    </row>
    <row r="55" spans="1:5" x14ac:dyDescent="0.25">
      <c r="A55" s="21" t="s">
        <v>1555</v>
      </c>
      <c r="B55" s="21" t="s">
        <v>166</v>
      </c>
      <c r="C55" s="21" t="s">
        <v>179</v>
      </c>
      <c r="D55" s="21" t="s">
        <v>180</v>
      </c>
      <c r="E55" s="21" t="s">
        <v>0</v>
      </c>
    </row>
    <row r="56" spans="1:5" x14ac:dyDescent="0.25">
      <c r="A56" s="21" t="s">
        <v>1555</v>
      </c>
      <c r="B56" s="21" t="s">
        <v>166</v>
      </c>
      <c r="C56" s="21" t="s">
        <v>181</v>
      </c>
      <c r="D56" s="21" t="s">
        <v>182</v>
      </c>
      <c r="E56" s="21" t="s">
        <v>78</v>
      </c>
    </row>
    <row r="57" spans="1:5" x14ac:dyDescent="0.25">
      <c r="A57" s="21" t="s">
        <v>1555</v>
      </c>
      <c r="B57" s="21" t="s">
        <v>166</v>
      </c>
      <c r="C57" s="21" t="s">
        <v>183</v>
      </c>
      <c r="D57" s="21" t="s">
        <v>184</v>
      </c>
      <c r="E57" s="21" t="s">
        <v>78</v>
      </c>
    </row>
    <row r="58" spans="1:5" x14ac:dyDescent="0.25">
      <c r="A58" s="21" t="s">
        <v>1555</v>
      </c>
      <c r="B58" s="21" t="s">
        <v>166</v>
      </c>
      <c r="C58" s="21" t="s">
        <v>185</v>
      </c>
      <c r="D58" s="21" t="s">
        <v>186</v>
      </c>
      <c r="E58" s="21" t="s">
        <v>78</v>
      </c>
    </row>
    <row r="59" spans="1:5" x14ac:dyDescent="0.25">
      <c r="A59" s="21" t="s">
        <v>1555</v>
      </c>
      <c r="B59" s="21" t="s">
        <v>166</v>
      </c>
      <c r="C59" s="21" t="s">
        <v>187</v>
      </c>
      <c r="D59" s="21" t="s">
        <v>188</v>
      </c>
      <c r="E59" s="21" t="s">
        <v>0</v>
      </c>
    </row>
    <row r="60" spans="1:5" x14ac:dyDescent="0.25">
      <c r="A60" s="21" t="s">
        <v>1555</v>
      </c>
      <c r="B60" s="21" t="s">
        <v>166</v>
      </c>
      <c r="C60" s="21" t="s">
        <v>189</v>
      </c>
      <c r="D60" s="21" t="s">
        <v>190</v>
      </c>
      <c r="E60" s="21" t="s">
        <v>0</v>
      </c>
    </row>
    <row r="61" spans="1:5" x14ac:dyDescent="0.25">
      <c r="A61" s="21" t="s">
        <v>1555</v>
      </c>
      <c r="B61" s="21" t="s">
        <v>166</v>
      </c>
      <c r="C61" s="21" t="s">
        <v>191</v>
      </c>
      <c r="D61" s="21" t="s">
        <v>192</v>
      </c>
      <c r="E61" s="21" t="s">
        <v>0</v>
      </c>
    </row>
    <row r="62" spans="1:5" x14ac:dyDescent="0.25">
      <c r="A62" s="21" t="s">
        <v>1555</v>
      </c>
      <c r="B62" s="21" t="s">
        <v>166</v>
      </c>
      <c r="C62" s="21" t="s">
        <v>193</v>
      </c>
      <c r="D62" s="21" t="s">
        <v>194</v>
      </c>
      <c r="E62" s="21" t="s">
        <v>78</v>
      </c>
    </row>
    <row r="63" spans="1:5" x14ac:dyDescent="0.25">
      <c r="A63" s="21" t="s">
        <v>1555</v>
      </c>
      <c r="B63" s="21" t="s">
        <v>166</v>
      </c>
      <c r="C63" s="21" t="s">
        <v>195</v>
      </c>
      <c r="D63" s="21" t="s">
        <v>196</v>
      </c>
      <c r="E63" s="21" t="s">
        <v>0</v>
      </c>
    </row>
    <row r="64" spans="1:5" x14ac:dyDescent="0.25">
      <c r="A64" s="21" t="s">
        <v>1555</v>
      </c>
      <c r="B64" s="21" t="s">
        <v>166</v>
      </c>
      <c r="C64" s="21" t="s">
        <v>197</v>
      </c>
      <c r="D64" s="21" t="s">
        <v>198</v>
      </c>
      <c r="E64" s="21" t="s">
        <v>0</v>
      </c>
    </row>
    <row r="65" spans="1:5" x14ac:dyDescent="0.25">
      <c r="A65" s="21" t="s">
        <v>1555</v>
      </c>
      <c r="B65" s="21" t="s">
        <v>166</v>
      </c>
      <c r="C65" s="21" t="s">
        <v>199</v>
      </c>
      <c r="D65" s="21" t="s">
        <v>200</v>
      </c>
      <c r="E65" s="21" t="s">
        <v>0</v>
      </c>
    </row>
    <row r="66" spans="1:5" x14ac:dyDescent="0.25">
      <c r="A66" s="21" t="s">
        <v>1555</v>
      </c>
      <c r="B66" s="21" t="s">
        <v>166</v>
      </c>
      <c r="C66" s="21" t="s">
        <v>201</v>
      </c>
      <c r="D66" s="21" t="s">
        <v>202</v>
      </c>
      <c r="E66" s="21" t="s">
        <v>0</v>
      </c>
    </row>
    <row r="67" spans="1:5" x14ac:dyDescent="0.25">
      <c r="A67" s="21" t="s">
        <v>1555</v>
      </c>
      <c r="B67" s="21" t="s">
        <v>166</v>
      </c>
      <c r="C67" s="21" t="s">
        <v>203</v>
      </c>
      <c r="D67" s="21" t="s">
        <v>204</v>
      </c>
      <c r="E67" s="21" t="s">
        <v>0</v>
      </c>
    </row>
    <row r="68" spans="1:5" x14ac:dyDescent="0.25">
      <c r="A68" s="21" t="s">
        <v>1555</v>
      </c>
      <c r="B68" s="21" t="s">
        <v>166</v>
      </c>
      <c r="C68" s="21" t="s">
        <v>205</v>
      </c>
      <c r="D68" s="21" t="s">
        <v>206</v>
      </c>
      <c r="E68" s="21" t="s">
        <v>0</v>
      </c>
    </row>
    <row r="69" spans="1:5" x14ac:dyDescent="0.25">
      <c r="A69" s="21" t="s">
        <v>1555</v>
      </c>
      <c r="B69" s="21" t="s">
        <v>166</v>
      </c>
      <c r="C69" s="21" t="s">
        <v>207</v>
      </c>
      <c r="D69" s="21" t="s">
        <v>208</v>
      </c>
      <c r="E69" s="21" t="s">
        <v>78</v>
      </c>
    </row>
    <row r="70" spans="1:5" x14ac:dyDescent="0.25">
      <c r="A70" s="21" t="s">
        <v>1555</v>
      </c>
      <c r="B70" s="21" t="s">
        <v>166</v>
      </c>
      <c r="C70" s="21" t="s">
        <v>209</v>
      </c>
      <c r="D70" s="21" t="s">
        <v>210</v>
      </c>
      <c r="E70" s="21" t="s">
        <v>0</v>
      </c>
    </row>
    <row r="71" spans="1:5" x14ac:dyDescent="0.25">
      <c r="A71" s="21" t="s">
        <v>1555</v>
      </c>
      <c r="B71" s="21" t="s">
        <v>166</v>
      </c>
      <c r="C71" s="21" t="s">
        <v>211</v>
      </c>
      <c r="D71" s="21" t="s">
        <v>212</v>
      </c>
      <c r="E71" s="21" t="s">
        <v>0</v>
      </c>
    </row>
    <row r="72" spans="1:5" x14ac:dyDescent="0.25">
      <c r="A72" s="21" t="s">
        <v>1555</v>
      </c>
      <c r="B72" s="21" t="s">
        <v>166</v>
      </c>
      <c r="C72" s="21" t="s">
        <v>213</v>
      </c>
      <c r="D72" s="21" t="s">
        <v>214</v>
      </c>
      <c r="E72" s="21" t="s">
        <v>0</v>
      </c>
    </row>
    <row r="73" spans="1:5" x14ac:dyDescent="0.25">
      <c r="A73" s="21" t="s">
        <v>1555</v>
      </c>
      <c r="B73" s="21" t="s">
        <v>166</v>
      </c>
      <c r="C73" s="21" t="s">
        <v>215</v>
      </c>
      <c r="D73" s="21" t="s">
        <v>216</v>
      </c>
      <c r="E73" s="21" t="s">
        <v>78</v>
      </c>
    </row>
    <row r="74" spans="1:5" x14ac:dyDescent="0.25">
      <c r="A74" s="21" t="s">
        <v>1555</v>
      </c>
      <c r="B74" s="21" t="s">
        <v>166</v>
      </c>
      <c r="C74" s="21" t="s">
        <v>217</v>
      </c>
      <c r="D74" s="21" t="s">
        <v>218</v>
      </c>
      <c r="E74" s="21" t="s">
        <v>0</v>
      </c>
    </row>
    <row r="75" spans="1:5" x14ac:dyDescent="0.25">
      <c r="A75" s="21" t="s">
        <v>1555</v>
      </c>
      <c r="B75" s="21" t="s">
        <v>166</v>
      </c>
      <c r="C75" s="21" t="s">
        <v>219</v>
      </c>
      <c r="D75" s="21" t="s">
        <v>220</v>
      </c>
      <c r="E75" s="21" t="s">
        <v>0</v>
      </c>
    </row>
    <row r="76" spans="1:5" x14ac:dyDescent="0.25">
      <c r="A76" s="21" t="s">
        <v>1556</v>
      </c>
      <c r="B76" s="21" t="s">
        <v>221</v>
      </c>
      <c r="C76" s="21" t="s">
        <v>222</v>
      </c>
      <c r="D76" s="21" t="s">
        <v>223</v>
      </c>
      <c r="E76" s="21" t="s">
        <v>0</v>
      </c>
    </row>
    <row r="77" spans="1:5" x14ac:dyDescent="0.25">
      <c r="A77" s="21" t="s">
        <v>1556</v>
      </c>
      <c r="B77" s="21" t="s">
        <v>221</v>
      </c>
      <c r="C77" s="21" t="s">
        <v>224</v>
      </c>
      <c r="D77" s="21" t="s">
        <v>225</v>
      </c>
      <c r="E77" s="21" t="s">
        <v>0</v>
      </c>
    </row>
    <row r="78" spans="1:5" x14ac:dyDescent="0.25">
      <c r="A78" s="21" t="s">
        <v>1556</v>
      </c>
      <c r="B78" s="21" t="s">
        <v>221</v>
      </c>
      <c r="C78" s="21" t="s">
        <v>226</v>
      </c>
      <c r="D78" s="21" t="s">
        <v>227</v>
      </c>
      <c r="E78" s="21" t="s">
        <v>0</v>
      </c>
    </row>
    <row r="79" spans="1:5" x14ac:dyDescent="0.25">
      <c r="A79" s="21" t="s">
        <v>1556</v>
      </c>
      <c r="B79" s="21" t="s">
        <v>221</v>
      </c>
      <c r="C79" s="21" t="s">
        <v>228</v>
      </c>
      <c r="D79" s="21" t="s">
        <v>229</v>
      </c>
      <c r="E79" s="21" t="s">
        <v>0</v>
      </c>
    </row>
    <row r="80" spans="1:5" x14ac:dyDescent="0.25">
      <c r="A80" s="21" t="s">
        <v>1556</v>
      </c>
      <c r="B80" s="21" t="s">
        <v>221</v>
      </c>
      <c r="C80" s="21" t="s">
        <v>230</v>
      </c>
      <c r="D80" s="21" t="s">
        <v>231</v>
      </c>
      <c r="E80" s="21" t="s">
        <v>78</v>
      </c>
    </row>
    <row r="81" spans="1:5" x14ac:dyDescent="0.25">
      <c r="A81" s="21" t="s">
        <v>1556</v>
      </c>
      <c r="B81" s="21" t="s">
        <v>221</v>
      </c>
      <c r="C81" s="21" t="s">
        <v>232</v>
      </c>
      <c r="D81" s="21" t="s">
        <v>233</v>
      </c>
      <c r="E81" s="21" t="s">
        <v>0</v>
      </c>
    </row>
    <row r="82" spans="1:5" x14ac:dyDescent="0.25">
      <c r="A82" s="21" t="s">
        <v>1556</v>
      </c>
      <c r="B82" s="21" t="s">
        <v>221</v>
      </c>
      <c r="C82" s="21" t="s">
        <v>234</v>
      </c>
      <c r="D82" s="21" t="s">
        <v>235</v>
      </c>
      <c r="E82" s="21" t="s">
        <v>0</v>
      </c>
    </row>
    <row r="83" spans="1:5" x14ac:dyDescent="0.25">
      <c r="A83" s="21" t="s">
        <v>1556</v>
      </c>
      <c r="B83" s="21" t="s">
        <v>221</v>
      </c>
      <c r="C83" s="21" t="s">
        <v>236</v>
      </c>
      <c r="D83" s="21" t="s">
        <v>237</v>
      </c>
      <c r="E83" s="21" t="s">
        <v>0</v>
      </c>
    </row>
    <row r="84" spans="1:5" x14ac:dyDescent="0.25">
      <c r="A84" s="21" t="s">
        <v>1556</v>
      </c>
      <c r="B84" s="21" t="s">
        <v>221</v>
      </c>
      <c r="C84" s="21" t="s">
        <v>238</v>
      </c>
      <c r="D84" s="21" t="s">
        <v>239</v>
      </c>
      <c r="E84" s="21" t="s">
        <v>0</v>
      </c>
    </row>
    <row r="85" spans="1:5" x14ac:dyDescent="0.25">
      <c r="A85" s="21" t="s">
        <v>1556</v>
      </c>
      <c r="B85" s="21" t="s">
        <v>221</v>
      </c>
      <c r="C85" s="21" t="s">
        <v>240</v>
      </c>
      <c r="D85" s="21" t="s">
        <v>241</v>
      </c>
      <c r="E85" s="21" t="s">
        <v>78</v>
      </c>
    </row>
    <row r="86" spans="1:5" x14ac:dyDescent="0.25">
      <c r="A86" s="21" t="s">
        <v>1556</v>
      </c>
      <c r="B86" s="21" t="s">
        <v>221</v>
      </c>
      <c r="C86" s="21" t="s">
        <v>242</v>
      </c>
      <c r="D86" s="21" t="s">
        <v>243</v>
      </c>
      <c r="E86" s="21" t="s">
        <v>0</v>
      </c>
    </row>
    <row r="87" spans="1:5" x14ac:dyDescent="0.25">
      <c r="A87" s="21" t="s">
        <v>1556</v>
      </c>
      <c r="B87" s="21" t="s">
        <v>221</v>
      </c>
      <c r="C87" s="21" t="s">
        <v>244</v>
      </c>
      <c r="D87" s="21" t="s">
        <v>245</v>
      </c>
      <c r="E87" s="21" t="s">
        <v>0</v>
      </c>
    </row>
    <row r="88" spans="1:5" x14ac:dyDescent="0.25">
      <c r="A88" s="21" t="s">
        <v>1556</v>
      </c>
      <c r="B88" s="21" t="s">
        <v>221</v>
      </c>
      <c r="C88" s="21" t="s">
        <v>246</v>
      </c>
      <c r="D88" s="21" t="s">
        <v>247</v>
      </c>
      <c r="E88" s="21" t="s">
        <v>0</v>
      </c>
    </row>
    <row r="89" spans="1:5" x14ac:dyDescent="0.25">
      <c r="A89" s="21" t="s">
        <v>1556</v>
      </c>
      <c r="B89" s="21" t="s">
        <v>221</v>
      </c>
      <c r="C89" s="21" t="s">
        <v>248</v>
      </c>
      <c r="D89" s="21" t="s">
        <v>249</v>
      </c>
      <c r="E89" s="21" t="s">
        <v>0</v>
      </c>
    </row>
    <row r="90" spans="1:5" x14ac:dyDescent="0.25">
      <c r="A90" s="21" t="s">
        <v>1556</v>
      </c>
      <c r="B90" s="21" t="s">
        <v>221</v>
      </c>
      <c r="C90" s="21" t="s">
        <v>250</v>
      </c>
      <c r="D90" s="21" t="s">
        <v>251</v>
      </c>
      <c r="E90" s="21" t="s">
        <v>0</v>
      </c>
    </row>
    <row r="91" spans="1:5" x14ac:dyDescent="0.25">
      <c r="A91" s="21" t="s">
        <v>1556</v>
      </c>
      <c r="B91" s="21" t="s">
        <v>221</v>
      </c>
      <c r="C91" s="21" t="s">
        <v>252</v>
      </c>
      <c r="D91" s="21" t="s">
        <v>253</v>
      </c>
      <c r="E91" s="21" t="s">
        <v>0</v>
      </c>
    </row>
    <row r="92" spans="1:5" x14ac:dyDescent="0.25">
      <c r="A92" s="21" t="s">
        <v>1556</v>
      </c>
      <c r="B92" s="21" t="s">
        <v>221</v>
      </c>
      <c r="C92" s="21" t="s">
        <v>254</v>
      </c>
      <c r="D92" s="21" t="s">
        <v>255</v>
      </c>
      <c r="E92" s="21" t="s">
        <v>0</v>
      </c>
    </row>
    <row r="93" spans="1:5" x14ac:dyDescent="0.25">
      <c r="A93" s="21" t="s">
        <v>1556</v>
      </c>
      <c r="B93" s="21" t="s">
        <v>221</v>
      </c>
      <c r="C93" s="21" t="s">
        <v>256</v>
      </c>
      <c r="D93" s="21" t="s">
        <v>257</v>
      </c>
      <c r="E93" s="21" t="s">
        <v>78</v>
      </c>
    </row>
    <row r="94" spans="1:5" x14ac:dyDescent="0.25">
      <c r="A94" s="21" t="s">
        <v>1556</v>
      </c>
      <c r="B94" s="21" t="s">
        <v>221</v>
      </c>
      <c r="C94" s="21" t="s">
        <v>258</v>
      </c>
      <c r="D94" s="21" t="s">
        <v>259</v>
      </c>
      <c r="E94" s="21" t="s">
        <v>0</v>
      </c>
    </row>
    <row r="95" spans="1:5" x14ac:dyDescent="0.25">
      <c r="A95" s="21" t="s">
        <v>1556</v>
      </c>
      <c r="B95" s="21" t="s">
        <v>221</v>
      </c>
      <c r="C95" s="21" t="s">
        <v>260</v>
      </c>
      <c r="D95" s="21" t="s">
        <v>261</v>
      </c>
      <c r="E95" s="21" t="s">
        <v>0</v>
      </c>
    </row>
    <row r="96" spans="1:5" x14ac:dyDescent="0.25">
      <c r="A96" s="21" t="s">
        <v>1556</v>
      </c>
      <c r="B96" s="21" t="s">
        <v>221</v>
      </c>
      <c r="C96" s="21" t="s">
        <v>262</v>
      </c>
      <c r="D96" s="21" t="s">
        <v>263</v>
      </c>
      <c r="E96" s="21" t="s">
        <v>0</v>
      </c>
    </row>
    <row r="97" spans="1:5" x14ac:dyDescent="0.25">
      <c r="A97" s="21" t="s">
        <v>1556</v>
      </c>
      <c r="B97" s="21" t="s">
        <v>221</v>
      </c>
      <c r="C97" s="21" t="s">
        <v>264</v>
      </c>
      <c r="D97" s="21" t="s">
        <v>265</v>
      </c>
      <c r="E97" s="21" t="s">
        <v>0</v>
      </c>
    </row>
    <row r="98" spans="1:5" x14ac:dyDescent="0.25">
      <c r="A98" s="21" t="s">
        <v>1556</v>
      </c>
      <c r="B98" s="21" t="s">
        <v>221</v>
      </c>
      <c r="C98" s="21" t="s">
        <v>266</v>
      </c>
      <c r="D98" s="21" t="s">
        <v>267</v>
      </c>
      <c r="E98" s="21" t="s">
        <v>0</v>
      </c>
    </row>
    <row r="99" spans="1:5" x14ac:dyDescent="0.25">
      <c r="A99" s="21" t="s">
        <v>1556</v>
      </c>
      <c r="B99" s="21" t="s">
        <v>221</v>
      </c>
      <c r="C99" s="21" t="s">
        <v>268</v>
      </c>
      <c r="D99" s="21" t="s">
        <v>269</v>
      </c>
      <c r="E99" s="21" t="s">
        <v>0</v>
      </c>
    </row>
    <row r="100" spans="1:5" x14ac:dyDescent="0.25">
      <c r="A100" s="21" t="s">
        <v>1556</v>
      </c>
      <c r="B100" s="21" t="s">
        <v>221</v>
      </c>
      <c r="C100" s="21" t="s">
        <v>270</v>
      </c>
      <c r="D100" s="21" t="s">
        <v>271</v>
      </c>
      <c r="E100" s="21" t="s">
        <v>78</v>
      </c>
    </row>
    <row r="101" spans="1:5" x14ac:dyDescent="0.25">
      <c r="A101" s="21" t="s">
        <v>1556</v>
      </c>
      <c r="B101" s="21" t="s">
        <v>221</v>
      </c>
      <c r="C101" s="21" t="s">
        <v>272</v>
      </c>
      <c r="D101" s="21" t="s">
        <v>273</v>
      </c>
      <c r="E101" s="21" t="s">
        <v>0</v>
      </c>
    </row>
    <row r="102" spans="1:5" x14ac:dyDescent="0.25">
      <c r="A102" s="21" t="s">
        <v>1556</v>
      </c>
      <c r="B102" s="21" t="s">
        <v>221</v>
      </c>
      <c r="C102" s="21" t="s">
        <v>274</v>
      </c>
      <c r="D102" s="21" t="s">
        <v>275</v>
      </c>
      <c r="E102" s="21" t="s">
        <v>78</v>
      </c>
    </row>
    <row r="103" spans="1:5" x14ac:dyDescent="0.25">
      <c r="A103" s="21" t="s">
        <v>1556</v>
      </c>
      <c r="B103" s="21" t="s">
        <v>221</v>
      </c>
      <c r="C103" s="21" t="s">
        <v>276</v>
      </c>
      <c r="D103" s="21" t="s">
        <v>277</v>
      </c>
      <c r="E103" s="21" t="s">
        <v>0</v>
      </c>
    </row>
    <row r="104" spans="1:5" x14ac:dyDescent="0.25">
      <c r="A104" s="21" t="s">
        <v>1557</v>
      </c>
      <c r="B104" s="21" t="s">
        <v>278</v>
      </c>
      <c r="C104" s="21" t="s">
        <v>279</v>
      </c>
      <c r="D104" s="21" t="s">
        <v>280</v>
      </c>
      <c r="E104" s="21" t="s">
        <v>78</v>
      </c>
    </row>
    <row r="105" spans="1:5" x14ac:dyDescent="0.25">
      <c r="A105" s="21" t="s">
        <v>1557</v>
      </c>
      <c r="B105" s="21" t="s">
        <v>278</v>
      </c>
      <c r="C105" s="21" t="s">
        <v>281</v>
      </c>
      <c r="D105" s="21" t="s">
        <v>282</v>
      </c>
      <c r="E105" s="21" t="s">
        <v>78</v>
      </c>
    </row>
    <row r="106" spans="1:5" x14ac:dyDescent="0.25">
      <c r="A106" s="21" t="s">
        <v>1557</v>
      </c>
      <c r="B106" s="21" t="s">
        <v>278</v>
      </c>
      <c r="C106" s="21" t="s">
        <v>283</v>
      </c>
      <c r="D106" s="21" t="s">
        <v>284</v>
      </c>
      <c r="E106" s="21" t="s">
        <v>78</v>
      </c>
    </row>
    <row r="107" spans="1:5" x14ac:dyDescent="0.25">
      <c r="A107" s="21" t="s">
        <v>1557</v>
      </c>
      <c r="B107" s="21" t="s">
        <v>278</v>
      </c>
      <c r="C107" s="21" t="s">
        <v>285</v>
      </c>
      <c r="D107" s="21" t="s">
        <v>286</v>
      </c>
      <c r="E107" s="21" t="s">
        <v>0</v>
      </c>
    </row>
    <row r="108" spans="1:5" x14ac:dyDescent="0.25">
      <c r="A108" s="21" t="s">
        <v>1557</v>
      </c>
      <c r="B108" s="21" t="s">
        <v>278</v>
      </c>
      <c r="C108" s="21" t="s">
        <v>287</v>
      </c>
      <c r="D108" s="21" t="s">
        <v>288</v>
      </c>
      <c r="E108" s="21" t="s">
        <v>0</v>
      </c>
    </row>
    <row r="109" spans="1:5" x14ac:dyDescent="0.25">
      <c r="A109" s="21" t="s">
        <v>1557</v>
      </c>
      <c r="B109" s="21" t="s">
        <v>278</v>
      </c>
      <c r="C109" s="21" t="s">
        <v>289</v>
      </c>
      <c r="D109" s="21" t="s">
        <v>290</v>
      </c>
      <c r="E109" s="21" t="s">
        <v>0</v>
      </c>
    </row>
    <row r="110" spans="1:5" x14ac:dyDescent="0.25">
      <c r="A110" s="21" t="s">
        <v>1557</v>
      </c>
      <c r="B110" s="21" t="s">
        <v>278</v>
      </c>
      <c r="C110" s="21" t="s">
        <v>291</v>
      </c>
      <c r="D110" s="21" t="s">
        <v>292</v>
      </c>
      <c r="E110" s="21" t="s">
        <v>0</v>
      </c>
    </row>
    <row r="111" spans="1:5" x14ac:dyDescent="0.25">
      <c r="A111" s="21" t="s">
        <v>1557</v>
      </c>
      <c r="B111" s="21" t="s">
        <v>278</v>
      </c>
      <c r="C111" s="21" t="s">
        <v>293</v>
      </c>
      <c r="D111" s="21" t="s">
        <v>294</v>
      </c>
      <c r="E111" s="21" t="s">
        <v>0</v>
      </c>
    </row>
    <row r="112" spans="1:5" x14ac:dyDescent="0.25">
      <c r="A112" s="21" t="s">
        <v>1557</v>
      </c>
      <c r="B112" s="21" t="s">
        <v>278</v>
      </c>
      <c r="C112" s="21" t="s">
        <v>295</v>
      </c>
      <c r="D112" s="21" t="s">
        <v>296</v>
      </c>
      <c r="E112" s="21" t="s">
        <v>0</v>
      </c>
    </row>
    <row r="113" spans="1:5" x14ac:dyDescent="0.25">
      <c r="A113" s="21" t="s">
        <v>1557</v>
      </c>
      <c r="B113" s="21" t="s">
        <v>278</v>
      </c>
      <c r="C113" s="21" t="s">
        <v>297</v>
      </c>
      <c r="D113" s="21" t="s">
        <v>298</v>
      </c>
      <c r="E113" s="21" t="s">
        <v>78</v>
      </c>
    </row>
    <row r="114" spans="1:5" x14ac:dyDescent="0.25">
      <c r="A114" s="21" t="s">
        <v>1557</v>
      </c>
      <c r="B114" s="21" t="s">
        <v>278</v>
      </c>
      <c r="C114" s="21" t="s">
        <v>299</v>
      </c>
      <c r="D114" s="21" t="s">
        <v>300</v>
      </c>
      <c r="E114" s="21" t="s">
        <v>0</v>
      </c>
    </row>
    <row r="115" spans="1:5" x14ac:dyDescent="0.25">
      <c r="A115" s="21" t="s">
        <v>1557</v>
      </c>
      <c r="B115" s="21" t="s">
        <v>278</v>
      </c>
      <c r="C115" s="21" t="s">
        <v>301</v>
      </c>
      <c r="D115" s="21" t="s">
        <v>302</v>
      </c>
      <c r="E115" s="21" t="s">
        <v>0</v>
      </c>
    </row>
    <row r="116" spans="1:5" x14ac:dyDescent="0.25">
      <c r="A116" s="21" t="s">
        <v>1557</v>
      </c>
      <c r="B116" s="21" t="s">
        <v>278</v>
      </c>
      <c r="C116" s="21" t="s">
        <v>303</v>
      </c>
      <c r="D116" s="21" t="s">
        <v>304</v>
      </c>
      <c r="E116" s="21" t="s">
        <v>0</v>
      </c>
    </row>
    <row r="117" spans="1:5" x14ac:dyDescent="0.25">
      <c r="A117" s="21" t="s">
        <v>1557</v>
      </c>
      <c r="B117" s="21" t="s">
        <v>278</v>
      </c>
      <c r="C117" s="21" t="s">
        <v>305</v>
      </c>
      <c r="D117" s="21" t="s">
        <v>306</v>
      </c>
      <c r="E117" s="21" t="s">
        <v>78</v>
      </c>
    </row>
    <row r="118" spans="1:5" x14ac:dyDescent="0.25">
      <c r="A118" s="21" t="s">
        <v>1557</v>
      </c>
      <c r="B118" s="21" t="s">
        <v>278</v>
      </c>
      <c r="C118" s="21" t="s">
        <v>307</v>
      </c>
      <c r="D118" s="21" t="s">
        <v>308</v>
      </c>
      <c r="E118" s="21" t="s">
        <v>0</v>
      </c>
    </row>
    <row r="119" spans="1:5" x14ac:dyDescent="0.25">
      <c r="A119" s="21" t="s">
        <v>1557</v>
      </c>
      <c r="B119" s="21" t="s">
        <v>278</v>
      </c>
      <c r="C119" s="21" t="s">
        <v>309</v>
      </c>
      <c r="D119" s="21" t="s">
        <v>310</v>
      </c>
      <c r="E119" s="21" t="s">
        <v>78</v>
      </c>
    </row>
    <row r="120" spans="1:5" x14ac:dyDescent="0.25">
      <c r="A120" s="21" t="s">
        <v>1557</v>
      </c>
      <c r="B120" s="21" t="s">
        <v>278</v>
      </c>
      <c r="C120" s="21" t="s">
        <v>311</v>
      </c>
      <c r="D120" s="21" t="s">
        <v>312</v>
      </c>
      <c r="E120" s="21" t="s">
        <v>78</v>
      </c>
    </row>
    <row r="121" spans="1:5" x14ac:dyDescent="0.25">
      <c r="A121" s="21" t="s">
        <v>1557</v>
      </c>
      <c r="B121" s="21" t="s">
        <v>278</v>
      </c>
      <c r="C121" s="21" t="s">
        <v>313</v>
      </c>
      <c r="D121" s="21" t="s">
        <v>314</v>
      </c>
      <c r="E121" s="21" t="s">
        <v>0</v>
      </c>
    </row>
    <row r="122" spans="1:5" x14ac:dyDescent="0.25">
      <c r="A122" s="21" t="s">
        <v>1557</v>
      </c>
      <c r="B122" s="21" t="s">
        <v>278</v>
      </c>
      <c r="C122" s="21" t="s">
        <v>315</v>
      </c>
      <c r="D122" s="21" t="s">
        <v>316</v>
      </c>
      <c r="E122" s="21" t="s">
        <v>78</v>
      </c>
    </row>
    <row r="123" spans="1:5" x14ac:dyDescent="0.25">
      <c r="A123" s="21" t="s">
        <v>1557</v>
      </c>
      <c r="B123" s="21" t="s">
        <v>278</v>
      </c>
      <c r="C123" s="21" t="s">
        <v>317</v>
      </c>
      <c r="D123" s="21" t="s">
        <v>318</v>
      </c>
      <c r="E123" s="21" t="s">
        <v>0</v>
      </c>
    </row>
    <row r="124" spans="1:5" x14ac:dyDescent="0.25">
      <c r="A124" s="21" t="s">
        <v>1557</v>
      </c>
      <c r="B124" s="21" t="s">
        <v>278</v>
      </c>
      <c r="C124" s="21" t="s">
        <v>319</v>
      </c>
      <c r="D124" s="21" t="s">
        <v>320</v>
      </c>
      <c r="E124" s="21" t="s">
        <v>0</v>
      </c>
    </row>
    <row r="125" spans="1:5" x14ac:dyDescent="0.25">
      <c r="A125" s="21" t="s">
        <v>1557</v>
      </c>
      <c r="B125" s="21" t="s">
        <v>278</v>
      </c>
      <c r="C125" s="21" t="s">
        <v>321</v>
      </c>
      <c r="D125" s="21" t="s">
        <v>322</v>
      </c>
      <c r="E125" s="21" t="s">
        <v>78</v>
      </c>
    </row>
    <row r="126" spans="1:5" x14ac:dyDescent="0.25">
      <c r="A126" s="21" t="s">
        <v>1557</v>
      </c>
      <c r="B126" s="21" t="s">
        <v>278</v>
      </c>
      <c r="C126" s="21" t="s">
        <v>323</v>
      </c>
      <c r="D126" s="21" t="s">
        <v>324</v>
      </c>
      <c r="E126" s="21" t="s">
        <v>0</v>
      </c>
    </row>
    <row r="127" spans="1:5" x14ac:dyDescent="0.25">
      <c r="A127" s="21" t="s">
        <v>1557</v>
      </c>
      <c r="B127" s="21" t="s">
        <v>278</v>
      </c>
      <c r="C127" s="21" t="s">
        <v>325</v>
      </c>
      <c r="D127" s="21" t="s">
        <v>326</v>
      </c>
      <c r="E127" s="21" t="s">
        <v>78</v>
      </c>
    </row>
    <row r="128" spans="1:5" x14ac:dyDescent="0.25">
      <c r="A128" s="21" t="s">
        <v>1557</v>
      </c>
      <c r="B128" s="21" t="s">
        <v>278</v>
      </c>
      <c r="C128" s="21" t="s">
        <v>327</v>
      </c>
      <c r="D128" s="21" t="s">
        <v>328</v>
      </c>
      <c r="E128" s="21" t="s">
        <v>0</v>
      </c>
    </row>
    <row r="129" spans="1:5" x14ac:dyDescent="0.25">
      <c r="A129" s="21" t="s">
        <v>1557</v>
      </c>
      <c r="B129" s="21" t="s">
        <v>278</v>
      </c>
      <c r="C129" s="21" t="s">
        <v>329</v>
      </c>
      <c r="D129" s="21" t="s">
        <v>330</v>
      </c>
      <c r="E129" s="21" t="s">
        <v>0</v>
      </c>
    </row>
    <row r="130" spans="1:5" x14ac:dyDescent="0.25">
      <c r="A130" s="21" t="s">
        <v>1557</v>
      </c>
      <c r="B130" s="21" t="s">
        <v>278</v>
      </c>
      <c r="C130" s="21" t="s">
        <v>331</v>
      </c>
      <c r="D130" s="21" t="s">
        <v>332</v>
      </c>
      <c r="E130" s="21" t="s">
        <v>78</v>
      </c>
    </row>
    <row r="131" spans="1:5" x14ac:dyDescent="0.25">
      <c r="A131" s="21" t="s">
        <v>1557</v>
      </c>
      <c r="B131" s="21" t="s">
        <v>278</v>
      </c>
      <c r="C131" s="21" t="s">
        <v>333</v>
      </c>
      <c r="D131" s="21" t="s">
        <v>334</v>
      </c>
      <c r="E131" s="21" t="s">
        <v>0</v>
      </c>
    </row>
    <row r="132" spans="1:5" x14ac:dyDescent="0.25">
      <c r="A132" s="21" t="s">
        <v>1557</v>
      </c>
      <c r="B132" s="21" t="s">
        <v>278</v>
      </c>
      <c r="C132" s="21" t="s">
        <v>335</v>
      </c>
      <c r="D132" s="21" t="s">
        <v>336</v>
      </c>
      <c r="E132" s="21" t="s">
        <v>78</v>
      </c>
    </row>
    <row r="133" spans="1:5" x14ac:dyDescent="0.25">
      <c r="A133" s="21" t="s">
        <v>1557</v>
      </c>
      <c r="B133" s="21" t="s">
        <v>278</v>
      </c>
      <c r="C133" s="21" t="s">
        <v>337</v>
      </c>
      <c r="D133" s="21" t="s">
        <v>338</v>
      </c>
      <c r="E133" s="21" t="s">
        <v>0</v>
      </c>
    </row>
    <row r="134" spans="1:5" x14ac:dyDescent="0.25">
      <c r="A134" s="21" t="s">
        <v>1558</v>
      </c>
      <c r="B134" s="21" t="s">
        <v>339</v>
      </c>
      <c r="C134" s="21" t="s">
        <v>340</v>
      </c>
      <c r="D134" s="21" t="s">
        <v>341</v>
      </c>
      <c r="E134" s="21" t="s">
        <v>78</v>
      </c>
    </row>
    <row r="135" spans="1:5" x14ac:dyDescent="0.25">
      <c r="A135" s="21" t="s">
        <v>1558</v>
      </c>
      <c r="B135" s="21" t="s">
        <v>339</v>
      </c>
      <c r="C135" s="21" t="s">
        <v>342</v>
      </c>
      <c r="D135" s="21" t="s">
        <v>343</v>
      </c>
      <c r="E135" s="21" t="s">
        <v>78</v>
      </c>
    </row>
    <row r="136" spans="1:5" x14ac:dyDescent="0.25">
      <c r="A136" s="21" t="s">
        <v>1558</v>
      </c>
      <c r="B136" s="21" t="s">
        <v>339</v>
      </c>
      <c r="C136" s="21" t="s">
        <v>344</v>
      </c>
      <c r="D136" s="21" t="s">
        <v>345</v>
      </c>
      <c r="E136" s="21" t="s">
        <v>0</v>
      </c>
    </row>
    <row r="137" spans="1:5" x14ac:dyDescent="0.25">
      <c r="A137" s="21" t="s">
        <v>1558</v>
      </c>
      <c r="B137" s="21" t="s">
        <v>339</v>
      </c>
      <c r="C137" s="21" t="s">
        <v>346</v>
      </c>
      <c r="D137" s="21" t="s">
        <v>347</v>
      </c>
      <c r="E137" s="21" t="s">
        <v>0</v>
      </c>
    </row>
    <row r="138" spans="1:5" x14ac:dyDescent="0.25">
      <c r="A138" s="21" t="s">
        <v>1558</v>
      </c>
      <c r="B138" s="21" t="s">
        <v>339</v>
      </c>
      <c r="C138" s="21" t="s">
        <v>348</v>
      </c>
      <c r="D138" s="21" t="s">
        <v>349</v>
      </c>
      <c r="E138" s="21" t="s">
        <v>78</v>
      </c>
    </row>
    <row r="139" spans="1:5" x14ac:dyDescent="0.25">
      <c r="A139" s="21" t="s">
        <v>1558</v>
      </c>
      <c r="B139" s="21" t="s">
        <v>339</v>
      </c>
      <c r="C139" s="21" t="s">
        <v>350</v>
      </c>
      <c r="D139" s="21" t="s">
        <v>351</v>
      </c>
      <c r="E139" s="21" t="s">
        <v>0</v>
      </c>
    </row>
    <row r="140" spans="1:5" x14ac:dyDescent="0.25">
      <c r="A140" s="21" t="s">
        <v>1558</v>
      </c>
      <c r="B140" s="21" t="s">
        <v>339</v>
      </c>
      <c r="C140" s="21" t="s">
        <v>352</v>
      </c>
      <c r="D140" s="21" t="s">
        <v>353</v>
      </c>
      <c r="E140" s="21" t="s">
        <v>0</v>
      </c>
    </row>
    <row r="141" spans="1:5" x14ac:dyDescent="0.25">
      <c r="A141" s="21" t="s">
        <v>1558</v>
      </c>
      <c r="B141" s="21" t="s">
        <v>339</v>
      </c>
      <c r="C141" s="21" t="s">
        <v>354</v>
      </c>
      <c r="D141" s="21" t="s">
        <v>355</v>
      </c>
      <c r="E141" s="21" t="s">
        <v>78</v>
      </c>
    </row>
    <row r="142" spans="1:5" x14ac:dyDescent="0.25">
      <c r="A142" s="21" t="s">
        <v>1558</v>
      </c>
      <c r="B142" s="21" t="s">
        <v>339</v>
      </c>
      <c r="C142" s="21" t="s">
        <v>356</v>
      </c>
      <c r="D142" s="21" t="s">
        <v>357</v>
      </c>
      <c r="E142" s="21" t="s">
        <v>78</v>
      </c>
    </row>
    <row r="143" spans="1:5" x14ac:dyDescent="0.25">
      <c r="A143" s="21" t="s">
        <v>1558</v>
      </c>
      <c r="B143" s="21" t="s">
        <v>339</v>
      </c>
      <c r="C143" s="21" t="s">
        <v>358</v>
      </c>
      <c r="D143" s="21" t="s">
        <v>359</v>
      </c>
      <c r="E143" s="21" t="s">
        <v>0</v>
      </c>
    </row>
    <row r="144" spans="1:5" x14ac:dyDescent="0.25">
      <c r="A144" s="21" t="s">
        <v>1558</v>
      </c>
      <c r="B144" s="21" t="s">
        <v>339</v>
      </c>
      <c r="C144" s="21" t="s">
        <v>360</v>
      </c>
      <c r="D144" s="21" t="s">
        <v>361</v>
      </c>
      <c r="E144" s="21" t="s">
        <v>0</v>
      </c>
    </row>
    <row r="145" spans="1:5" x14ac:dyDescent="0.25">
      <c r="A145" s="21" t="s">
        <v>1558</v>
      </c>
      <c r="B145" s="21" t="s">
        <v>339</v>
      </c>
      <c r="C145" s="21" t="s">
        <v>362</v>
      </c>
      <c r="D145" s="21" t="s">
        <v>363</v>
      </c>
      <c r="E145" s="21" t="s">
        <v>78</v>
      </c>
    </row>
    <row r="146" spans="1:5" x14ac:dyDescent="0.25">
      <c r="A146" s="21" t="s">
        <v>1558</v>
      </c>
      <c r="B146" s="21" t="s">
        <v>339</v>
      </c>
      <c r="C146" s="21" t="s">
        <v>364</v>
      </c>
      <c r="D146" s="21" t="s">
        <v>365</v>
      </c>
      <c r="E146" s="21" t="s">
        <v>78</v>
      </c>
    </row>
    <row r="147" spans="1:5" x14ac:dyDescent="0.25">
      <c r="A147" s="21" t="s">
        <v>1558</v>
      </c>
      <c r="B147" s="21" t="s">
        <v>339</v>
      </c>
      <c r="C147" s="21" t="s">
        <v>366</v>
      </c>
      <c r="D147" s="21" t="s">
        <v>367</v>
      </c>
      <c r="E147" s="21" t="s">
        <v>78</v>
      </c>
    </row>
    <row r="148" spans="1:5" x14ac:dyDescent="0.25">
      <c r="A148" s="21" t="s">
        <v>1558</v>
      </c>
      <c r="B148" s="21" t="s">
        <v>339</v>
      </c>
      <c r="C148" s="21" t="s">
        <v>368</v>
      </c>
      <c r="D148" s="21" t="s">
        <v>369</v>
      </c>
      <c r="E148" s="21" t="s">
        <v>78</v>
      </c>
    </row>
    <row r="149" spans="1:5" x14ac:dyDescent="0.25">
      <c r="A149" s="21" t="s">
        <v>1558</v>
      </c>
      <c r="B149" s="21" t="s">
        <v>339</v>
      </c>
      <c r="C149" s="21" t="s">
        <v>370</v>
      </c>
      <c r="D149" s="21" t="s">
        <v>371</v>
      </c>
      <c r="E149" s="21" t="s">
        <v>0</v>
      </c>
    </row>
    <row r="150" spans="1:5" x14ac:dyDescent="0.25">
      <c r="A150" s="21" t="s">
        <v>1558</v>
      </c>
      <c r="B150" s="21" t="s">
        <v>339</v>
      </c>
      <c r="C150" s="21" t="s">
        <v>372</v>
      </c>
      <c r="D150" s="21" t="s">
        <v>373</v>
      </c>
      <c r="E150" s="21" t="s">
        <v>0</v>
      </c>
    </row>
    <row r="151" spans="1:5" x14ac:dyDescent="0.25">
      <c r="A151" s="21" t="s">
        <v>1558</v>
      </c>
      <c r="B151" s="21" t="s">
        <v>339</v>
      </c>
      <c r="C151" s="21" t="s">
        <v>374</v>
      </c>
      <c r="D151" s="21" t="s">
        <v>375</v>
      </c>
      <c r="E151" s="21" t="s">
        <v>78</v>
      </c>
    </row>
    <row r="152" spans="1:5" x14ac:dyDescent="0.25">
      <c r="A152" s="21" t="s">
        <v>1558</v>
      </c>
      <c r="B152" s="21" t="s">
        <v>339</v>
      </c>
      <c r="C152" s="21" t="s">
        <v>376</v>
      </c>
      <c r="D152" s="21" t="s">
        <v>377</v>
      </c>
      <c r="E152" s="21" t="s">
        <v>0</v>
      </c>
    </row>
    <row r="153" spans="1:5" x14ac:dyDescent="0.25">
      <c r="A153" s="21" t="s">
        <v>1558</v>
      </c>
      <c r="B153" s="21" t="s">
        <v>339</v>
      </c>
      <c r="C153" s="21" t="s">
        <v>378</v>
      </c>
      <c r="D153" s="21" t="s">
        <v>379</v>
      </c>
      <c r="E153" s="21" t="s">
        <v>78</v>
      </c>
    </row>
    <row r="154" spans="1:5" x14ac:dyDescent="0.25">
      <c r="A154" s="21" t="s">
        <v>1558</v>
      </c>
      <c r="B154" s="21" t="s">
        <v>339</v>
      </c>
      <c r="C154" s="21" t="s">
        <v>380</v>
      </c>
      <c r="D154" s="21" t="s">
        <v>381</v>
      </c>
      <c r="E154" s="21" t="s">
        <v>78</v>
      </c>
    </row>
    <row r="155" spans="1:5" x14ac:dyDescent="0.25">
      <c r="A155" s="21" t="s">
        <v>1558</v>
      </c>
      <c r="B155" s="21" t="s">
        <v>339</v>
      </c>
      <c r="C155" s="21" t="s">
        <v>382</v>
      </c>
      <c r="D155" s="21" t="s">
        <v>383</v>
      </c>
      <c r="E155" s="21" t="s">
        <v>78</v>
      </c>
    </row>
    <row r="156" spans="1:5" x14ac:dyDescent="0.25">
      <c r="A156" s="21" t="s">
        <v>1558</v>
      </c>
      <c r="B156" s="21" t="s">
        <v>339</v>
      </c>
      <c r="C156" s="21" t="s">
        <v>384</v>
      </c>
      <c r="D156" s="21" t="s">
        <v>385</v>
      </c>
      <c r="E156" s="21" t="s">
        <v>78</v>
      </c>
    </row>
    <row r="157" spans="1:5" x14ac:dyDescent="0.25">
      <c r="A157" s="21" t="s">
        <v>1558</v>
      </c>
      <c r="B157" s="21" t="s">
        <v>339</v>
      </c>
      <c r="C157" s="21" t="s">
        <v>386</v>
      </c>
      <c r="D157" s="21" t="s">
        <v>387</v>
      </c>
      <c r="E157" s="21" t="s">
        <v>78</v>
      </c>
    </row>
    <row r="158" spans="1:5" x14ac:dyDescent="0.25">
      <c r="A158" s="21" t="s">
        <v>1558</v>
      </c>
      <c r="B158" s="21" t="s">
        <v>339</v>
      </c>
      <c r="C158" s="21" t="s">
        <v>388</v>
      </c>
      <c r="D158" s="21" t="s">
        <v>389</v>
      </c>
      <c r="E158" s="21" t="s">
        <v>0</v>
      </c>
    </row>
    <row r="159" spans="1:5" x14ac:dyDescent="0.25">
      <c r="A159" s="21" t="s">
        <v>1558</v>
      </c>
      <c r="B159" s="21" t="s">
        <v>339</v>
      </c>
      <c r="C159" s="21" t="s">
        <v>390</v>
      </c>
      <c r="D159" s="21" t="s">
        <v>391</v>
      </c>
      <c r="E159" s="21" t="s">
        <v>0</v>
      </c>
    </row>
    <row r="160" spans="1:5" x14ac:dyDescent="0.25">
      <c r="A160" s="21" t="s">
        <v>1559</v>
      </c>
      <c r="B160" s="21" t="s">
        <v>392</v>
      </c>
      <c r="C160" s="21" t="s">
        <v>393</v>
      </c>
      <c r="D160" s="21" t="s">
        <v>394</v>
      </c>
      <c r="E160" s="21" t="s">
        <v>78</v>
      </c>
    </row>
    <row r="161" spans="1:5" x14ac:dyDescent="0.25">
      <c r="A161" s="21" t="s">
        <v>1559</v>
      </c>
      <c r="B161" s="21" t="s">
        <v>392</v>
      </c>
      <c r="C161" s="21" t="s">
        <v>395</v>
      </c>
      <c r="D161" s="21" t="s">
        <v>396</v>
      </c>
      <c r="E161" s="21" t="s">
        <v>78</v>
      </c>
    </row>
    <row r="162" spans="1:5" x14ac:dyDescent="0.25">
      <c r="A162" s="21" t="s">
        <v>1559</v>
      </c>
      <c r="B162" s="21" t="s">
        <v>392</v>
      </c>
      <c r="C162" s="21" t="s">
        <v>397</v>
      </c>
      <c r="D162" s="21" t="s">
        <v>398</v>
      </c>
      <c r="E162" s="21" t="s">
        <v>78</v>
      </c>
    </row>
    <row r="163" spans="1:5" x14ac:dyDescent="0.25">
      <c r="A163" s="21" t="s">
        <v>1559</v>
      </c>
      <c r="B163" s="21" t="s">
        <v>392</v>
      </c>
      <c r="C163" s="21" t="s">
        <v>399</v>
      </c>
      <c r="D163" s="21" t="s">
        <v>400</v>
      </c>
      <c r="E163" s="21" t="s">
        <v>78</v>
      </c>
    </row>
    <row r="164" spans="1:5" x14ac:dyDescent="0.25">
      <c r="A164" s="21" t="s">
        <v>1559</v>
      </c>
      <c r="B164" s="21" t="s">
        <v>392</v>
      </c>
      <c r="C164" s="21" t="s">
        <v>401</v>
      </c>
      <c r="D164" s="21" t="s">
        <v>402</v>
      </c>
      <c r="E164" s="21" t="s">
        <v>78</v>
      </c>
    </row>
    <row r="165" spans="1:5" x14ac:dyDescent="0.25">
      <c r="A165" s="21" t="s">
        <v>1559</v>
      </c>
      <c r="B165" s="21" t="s">
        <v>392</v>
      </c>
      <c r="C165" s="21" t="s">
        <v>403</v>
      </c>
      <c r="D165" s="21" t="s">
        <v>404</v>
      </c>
      <c r="E165" s="21" t="s">
        <v>78</v>
      </c>
    </row>
    <row r="166" spans="1:5" x14ac:dyDescent="0.25">
      <c r="A166" s="21" t="s">
        <v>1559</v>
      </c>
      <c r="B166" s="21" t="s">
        <v>392</v>
      </c>
      <c r="C166" s="21" t="s">
        <v>405</v>
      </c>
      <c r="D166" s="21" t="s">
        <v>406</v>
      </c>
      <c r="E166" s="21" t="s">
        <v>78</v>
      </c>
    </row>
    <row r="167" spans="1:5" x14ac:dyDescent="0.25">
      <c r="A167" s="21" t="s">
        <v>1559</v>
      </c>
      <c r="B167" s="21" t="s">
        <v>392</v>
      </c>
      <c r="C167" s="21" t="s">
        <v>407</v>
      </c>
      <c r="D167" s="21" t="s">
        <v>408</v>
      </c>
      <c r="E167" s="21" t="s">
        <v>78</v>
      </c>
    </row>
    <row r="168" spans="1:5" x14ac:dyDescent="0.25">
      <c r="A168" s="21" t="s">
        <v>1559</v>
      </c>
      <c r="B168" s="21" t="s">
        <v>392</v>
      </c>
      <c r="C168" s="21" t="s">
        <v>409</v>
      </c>
      <c r="D168" s="21" t="s">
        <v>410</v>
      </c>
      <c r="E168" s="21" t="s">
        <v>78</v>
      </c>
    </row>
    <row r="169" spans="1:5" x14ac:dyDescent="0.25">
      <c r="A169" s="21" t="s">
        <v>1559</v>
      </c>
      <c r="B169" s="21" t="s">
        <v>392</v>
      </c>
      <c r="C169" s="21" t="s">
        <v>411</v>
      </c>
      <c r="D169" s="21" t="s">
        <v>412</v>
      </c>
      <c r="E169" s="21" t="s">
        <v>78</v>
      </c>
    </row>
    <row r="170" spans="1:5" x14ac:dyDescent="0.25">
      <c r="A170" s="21" t="s">
        <v>1559</v>
      </c>
      <c r="B170" s="21" t="s">
        <v>392</v>
      </c>
      <c r="C170" s="21" t="s">
        <v>413</v>
      </c>
      <c r="D170" s="21" t="s">
        <v>414</v>
      </c>
      <c r="E170" s="21" t="s">
        <v>78</v>
      </c>
    </row>
    <row r="171" spans="1:5" x14ac:dyDescent="0.25">
      <c r="A171" s="21" t="s">
        <v>1559</v>
      </c>
      <c r="B171" s="21" t="s">
        <v>392</v>
      </c>
      <c r="C171" s="21" t="s">
        <v>415</v>
      </c>
      <c r="D171" s="21" t="s">
        <v>416</v>
      </c>
      <c r="E171" s="21" t="s">
        <v>78</v>
      </c>
    </row>
    <row r="172" spans="1:5" x14ac:dyDescent="0.25">
      <c r="A172" s="21" t="s">
        <v>1559</v>
      </c>
      <c r="B172" s="21" t="s">
        <v>392</v>
      </c>
      <c r="C172" s="21" t="s">
        <v>417</v>
      </c>
      <c r="D172" s="21" t="s">
        <v>418</v>
      </c>
      <c r="E172" s="21" t="s">
        <v>78</v>
      </c>
    </row>
    <row r="173" spans="1:5" x14ac:dyDescent="0.25">
      <c r="A173" s="21" t="s">
        <v>1559</v>
      </c>
      <c r="B173" s="21" t="s">
        <v>392</v>
      </c>
      <c r="C173" s="21" t="s">
        <v>419</v>
      </c>
      <c r="D173" s="21" t="s">
        <v>420</v>
      </c>
      <c r="E173" s="21" t="s">
        <v>78</v>
      </c>
    </row>
    <row r="174" spans="1:5" x14ac:dyDescent="0.25">
      <c r="A174" s="21" t="s">
        <v>1559</v>
      </c>
      <c r="B174" s="21" t="s">
        <v>392</v>
      </c>
      <c r="C174" s="21" t="s">
        <v>421</v>
      </c>
      <c r="D174" s="21" t="s">
        <v>422</v>
      </c>
      <c r="E174" s="21" t="s">
        <v>78</v>
      </c>
    </row>
    <row r="175" spans="1:5" x14ac:dyDescent="0.25">
      <c r="A175" s="21" t="s">
        <v>1559</v>
      </c>
      <c r="B175" s="21" t="s">
        <v>392</v>
      </c>
      <c r="C175" s="21" t="s">
        <v>423</v>
      </c>
      <c r="D175" s="21" t="s">
        <v>424</v>
      </c>
      <c r="E175" s="21" t="s">
        <v>78</v>
      </c>
    </row>
    <row r="176" spans="1:5" x14ac:dyDescent="0.25">
      <c r="A176" s="21" t="s">
        <v>1559</v>
      </c>
      <c r="B176" s="21" t="s">
        <v>392</v>
      </c>
      <c r="C176" s="21" t="s">
        <v>425</v>
      </c>
      <c r="D176" s="21" t="s">
        <v>426</v>
      </c>
      <c r="E176" s="21" t="s">
        <v>78</v>
      </c>
    </row>
    <row r="177" spans="1:5" x14ac:dyDescent="0.25">
      <c r="A177" s="21" t="s">
        <v>1559</v>
      </c>
      <c r="B177" s="21" t="s">
        <v>392</v>
      </c>
      <c r="C177" s="21" t="s">
        <v>427</v>
      </c>
      <c r="D177" s="21" t="s">
        <v>428</v>
      </c>
      <c r="E177" s="21" t="s">
        <v>78</v>
      </c>
    </row>
    <row r="178" spans="1:5" x14ac:dyDescent="0.25">
      <c r="A178" s="21" t="s">
        <v>1559</v>
      </c>
      <c r="B178" s="21" t="s">
        <v>392</v>
      </c>
      <c r="C178" s="21" t="s">
        <v>429</v>
      </c>
      <c r="D178" s="21" t="s">
        <v>430</v>
      </c>
      <c r="E178" s="21" t="s">
        <v>78</v>
      </c>
    </row>
    <row r="179" spans="1:5" x14ac:dyDescent="0.25">
      <c r="A179" s="21" t="s">
        <v>1559</v>
      </c>
      <c r="B179" s="21" t="s">
        <v>392</v>
      </c>
      <c r="C179" s="21" t="s">
        <v>431</v>
      </c>
      <c r="D179" s="21" t="s">
        <v>432</v>
      </c>
      <c r="E179" s="21" t="s">
        <v>78</v>
      </c>
    </row>
    <row r="180" spans="1:5" x14ac:dyDescent="0.25">
      <c r="A180" s="21" t="s">
        <v>1559</v>
      </c>
      <c r="B180" s="21" t="s">
        <v>392</v>
      </c>
      <c r="C180" s="21" t="s">
        <v>433</v>
      </c>
      <c r="D180" s="21" t="s">
        <v>434</v>
      </c>
      <c r="E180" s="21" t="s">
        <v>78</v>
      </c>
    </row>
    <row r="181" spans="1:5" x14ac:dyDescent="0.25">
      <c r="A181" s="21" t="s">
        <v>1559</v>
      </c>
      <c r="B181" s="21" t="s">
        <v>392</v>
      </c>
      <c r="C181" s="21" t="s">
        <v>435</v>
      </c>
      <c r="D181" s="21" t="s">
        <v>436</v>
      </c>
      <c r="E181" s="21" t="s">
        <v>78</v>
      </c>
    </row>
    <row r="182" spans="1:5" x14ac:dyDescent="0.25">
      <c r="A182" s="21" t="s">
        <v>1559</v>
      </c>
      <c r="B182" s="21" t="s">
        <v>392</v>
      </c>
      <c r="C182" s="21" t="s">
        <v>437</v>
      </c>
      <c r="D182" s="21" t="s">
        <v>438</v>
      </c>
      <c r="E182" s="21" t="s">
        <v>78</v>
      </c>
    </row>
    <row r="183" spans="1:5" x14ac:dyDescent="0.25">
      <c r="A183" s="21" t="s">
        <v>1559</v>
      </c>
      <c r="B183" s="21" t="s">
        <v>392</v>
      </c>
      <c r="C183" s="21" t="s">
        <v>439</v>
      </c>
      <c r="D183" s="21" t="s">
        <v>440</v>
      </c>
      <c r="E183" s="21" t="s">
        <v>78</v>
      </c>
    </row>
    <row r="184" spans="1:5" x14ac:dyDescent="0.25">
      <c r="A184" s="21" t="s">
        <v>1559</v>
      </c>
      <c r="B184" s="21" t="s">
        <v>392</v>
      </c>
      <c r="C184" s="21" t="s">
        <v>441</v>
      </c>
      <c r="D184" s="21" t="s">
        <v>442</v>
      </c>
      <c r="E184" s="21" t="s">
        <v>78</v>
      </c>
    </row>
    <row r="185" spans="1:5" x14ac:dyDescent="0.25">
      <c r="A185" s="21" t="s">
        <v>1559</v>
      </c>
      <c r="B185" s="21" t="s">
        <v>392</v>
      </c>
      <c r="C185" s="21" t="s">
        <v>443</v>
      </c>
      <c r="D185" s="21" t="s">
        <v>444</v>
      </c>
      <c r="E185" s="21" t="s">
        <v>78</v>
      </c>
    </row>
    <row r="186" spans="1:5" x14ac:dyDescent="0.25">
      <c r="A186" s="21" t="s">
        <v>1559</v>
      </c>
      <c r="B186" s="21" t="s">
        <v>392</v>
      </c>
      <c r="C186" s="21" t="s">
        <v>445</v>
      </c>
      <c r="D186" s="21" t="s">
        <v>446</v>
      </c>
      <c r="E186" s="21" t="s">
        <v>78</v>
      </c>
    </row>
    <row r="187" spans="1:5" x14ac:dyDescent="0.25">
      <c r="A187" s="21" t="s">
        <v>1582</v>
      </c>
      <c r="B187" s="21" t="s">
        <v>447</v>
      </c>
      <c r="C187" s="21" t="s">
        <v>448</v>
      </c>
      <c r="D187" s="21" t="s">
        <v>449</v>
      </c>
      <c r="E187" s="21" t="s">
        <v>78</v>
      </c>
    </row>
    <row r="188" spans="1:5" x14ac:dyDescent="0.25">
      <c r="A188" s="21" t="s">
        <v>1582</v>
      </c>
      <c r="B188" s="21" t="s">
        <v>447</v>
      </c>
      <c r="C188" s="21" t="s">
        <v>450</v>
      </c>
      <c r="D188" s="21" t="s">
        <v>451</v>
      </c>
      <c r="E188" s="21" t="s">
        <v>0</v>
      </c>
    </row>
    <row r="189" spans="1:5" x14ac:dyDescent="0.25">
      <c r="A189" s="21" t="s">
        <v>1582</v>
      </c>
      <c r="B189" s="21" t="s">
        <v>447</v>
      </c>
      <c r="C189" s="21" t="s">
        <v>452</v>
      </c>
      <c r="D189" s="21" t="s">
        <v>453</v>
      </c>
      <c r="E189" s="21" t="s">
        <v>0</v>
      </c>
    </row>
    <row r="190" spans="1:5" x14ac:dyDescent="0.25">
      <c r="A190" s="21" t="s">
        <v>1582</v>
      </c>
      <c r="B190" s="21" t="s">
        <v>447</v>
      </c>
      <c r="C190" s="21" t="s">
        <v>454</v>
      </c>
      <c r="D190" s="21" t="s">
        <v>455</v>
      </c>
      <c r="E190" s="21" t="s">
        <v>0</v>
      </c>
    </row>
    <row r="191" spans="1:5" x14ac:dyDescent="0.25">
      <c r="A191" s="21" t="s">
        <v>1582</v>
      </c>
      <c r="B191" s="21" t="s">
        <v>447</v>
      </c>
      <c r="C191" s="21" t="s">
        <v>456</v>
      </c>
      <c r="D191" s="21" t="s">
        <v>457</v>
      </c>
      <c r="E191" s="21" t="s">
        <v>0</v>
      </c>
    </row>
    <row r="192" spans="1:5" x14ac:dyDescent="0.25">
      <c r="A192" s="21" t="s">
        <v>1582</v>
      </c>
      <c r="B192" s="21" t="s">
        <v>447</v>
      </c>
      <c r="C192" s="21" t="s">
        <v>458</v>
      </c>
      <c r="D192" s="21" t="s">
        <v>459</v>
      </c>
      <c r="E192" s="21" t="s">
        <v>78</v>
      </c>
    </row>
    <row r="193" spans="1:5" x14ac:dyDescent="0.25">
      <c r="A193" s="21" t="s">
        <v>1582</v>
      </c>
      <c r="B193" s="21" t="s">
        <v>447</v>
      </c>
      <c r="C193" s="21" t="s">
        <v>460</v>
      </c>
      <c r="D193" s="21" t="s">
        <v>461</v>
      </c>
      <c r="E193" s="21" t="s">
        <v>0</v>
      </c>
    </row>
    <row r="194" spans="1:5" x14ac:dyDescent="0.25">
      <c r="A194" s="21" t="s">
        <v>1582</v>
      </c>
      <c r="B194" s="21" t="s">
        <v>447</v>
      </c>
      <c r="C194" s="21" t="s">
        <v>462</v>
      </c>
      <c r="D194" s="21" t="s">
        <v>463</v>
      </c>
      <c r="E194" s="21" t="s">
        <v>78</v>
      </c>
    </row>
    <row r="195" spans="1:5" x14ac:dyDescent="0.25">
      <c r="A195" s="21" t="s">
        <v>1582</v>
      </c>
      <c r="B195" s="21" t="s">
        <v>447</v>
      </c>
      <c r="C195" s="21" t="s">
        <v>464</v>
      </c>
      <c r="D195" s="21" t="s">
        <v>465</v>
      </c>
      <c r="E195" s="21" t="s">
        <v>78</v>
      </c>
    </row>
    <row r="196" spans="1:5" x14ac:dyDescent="0.25">
      <c r="A196" s="21" t="s">
        <v>1582</v>
      </c>
      <c r="B196" s="21" t="s">
        <v>447</v>
      </c>
      <c r="C196" s="21" t="s">
        <v>466</v>
      </c>
      <c r="D196" s="21" t="s">
        <v>467</v>
      </c>
      <c r="E196" s="21" t="s">
        <v>78</v>
      </c>
    </row>
    <row r="197" spans="1:5" x14ac:dyDescent="0.25">
      <c r="A197" s="21" t="s">
        <v>1582</v>
      </c>
      <c r="B197" s="21" t="s">
        <v>447</v>
      </c>
      <c r="C197" s="21" t="s">
        <v>468</v>
      </c>
      <c r="D197" s="21" t="s">
        <v>469</v>
      </c>
      <c r="E197" s="21" t="s">
        <v>78</v>
      </c>
    </row>
    <row r="198" spans="1:5" x14ac:dyDescent="0.25">
      <c r="A198" s="21" t="s">
        <v>1582</v>
      </c>
      <c r="B198" s="21" t="s">
        <v>447</v>
      </c>
      <c r="C198" s="21" t="s">
        <v>470</v>
      </c>
      <c r="D198" s="21" t="s">
        <v>471</v>
      </c>
      <c r="E198" s="21" t="s">
        <v>78</v>
      </c>
    </row>
    <row r="199" spans="1:5" x14ac:dyDescent="0.25">
      <c r="A199" s="21" t="s">
        <v>1582</v>
      </c>
      <c r="B199" s="21" t="s">
        <v>447</v>
      </c>
      <c r="C199" s="21" t="s">
        <v>472</v>
      </c>
      <c r="D199" s="21" t="s">
        <v>473</v>
      </c>
      <c r="E199" s="21" t="s">
        <v>78</v>
      </c>
    </row>
    <row r="200" spans="1:5" x14ac:dyDescent="0.25">
      <c r="A200" s="21" t="s">
        <v>1582</v>
      </c>
      <c r="B200" s="21" t="s">
        <v>447</v>
      </c>
      <c r="C200" s="21" t="s">
        <v>474</v>
      </c>
      <c r="D200" s="21" t="s">
        <v>475</v>
      </c>
      <c r="E200" s="21" t="s">
        <v>78</v>
      </c>
    </row>
    <row r="201" spans="1:5" x14ac:dyDescent="0.25">
      <c r="A201" s="21" t="s">
        <v>1582</v>
      </c>
      <c r="B201" s="21" t="s">
        <v>447</v>
      </c>
      <c r="C201" s="21" t="s">
        <v>476</v>
      </c>
      <c r="D201" s="21" t="s">
        <v>477</v>
      </c>
      <c r="E201" s="21" t="s">
        <v>78</v>
      </c>
    </row>
    <row r="202" spans="1:5" x14ac:dyDescent="0.25">
      <c r="A202" s="21" t="s">
        <v>1582</v>
      </c>
      <c r="B202" s="21" t="s">
        <v>447</v>
      </c>
      <c r="C202" s="21" t="s">
        <v>478</v>
      </c>
      <c r="D202" s="21" t="s">
        <v>479</v>
      </c>
      <c r="E202" s="21" t="s">
        <v>78</v>
      </c>
    </row>
    <row r="203" spans="1:5" x14ac:dyDescent="0.25">
      <c r="A203" s="21" t="s">
        <v>1582</v>
      </c>
      <c r="B203" s="21" t="s">
        <v>447</v>
      </c>
      <c r="C203" s="21" t="s">
        <v>480</v>
      </c>
      <c r="D203" s="21" t="s">
        <v>481</v>
      </c>
      <c r="E203" s="21" t="s">
        <v>78</v>
      </c>
    </row>
    <row r="204" spans="1:5" x14ac:dyDescent="0.25">
      <c r="A204" s="21" t="s">
        <v>1582</v>
      </c>
      <c r="B204" s="21" t="s">
        <v>447</v>
      </c>
      <c r="C204" s="21" t="s">
        <v>482</v>
      </c>
      <c r="D204" s="21" t="s">
        <v>483</v>
      </c>
      <c r="E204" s="21" t="s">
        <v>78</v>
      </c>
    </row>
    <row r="205" spans="1:5" x14ac:dyDescent="0.25">
      <c r="A205" s="21" t="s">
        <v>1560</v>
      </c>
      <c r="B205" s="21" t="s">
        <v>484</v>
      </c>
      <c r="C205" s="21" t="s">
        <v>485</v>
      </c>
      <c r="D205" s="21" t="s">
        <v>486</v>
      </c>
      <c r="E205" s="21" t="s">
        <v>78</v>
      </c>
    </row>
    <row r="206" spans="1:5" x14ac:dyDescent="0.25">
      <c r="A206" s="21" t="s">
        <v>1560</v>
      </c>
      <c r="B206" s="21" t="s">
        <v>484</v>
      </c>
      <c r="C206" s="21" t="s">
        <v>487</v>
      </c>
      <c r="D206" s="21" t="s">
        <v>488</v>
      </c>
      <c r="E206" s="21" t="s">
        <v>78</v>
      </c>
    </row>
    <row r="207" spans="1:5" x14ac:dyDescent="0.25">
      <c r="A207" s="21" t="s">
        <v>1560</v>
      </c>
      <c r="B207" s="21" t="s">
        <v>484</v>
      </c>
      <c r="C207" s="21" t="s">
        <v>489</v>
      </c>
      <c r="D207" s="21" t="s">
        <v>490</v>
      </c>
      <c r="E207" s="21" t="s">
        <v>78</v>
      </c>
    </row>
    <row r="208" spans="1:5" x14ac:dyDescent="0.25">
      <c r="A208" s="21" t="s">
        <v>1560</v>
      </c>
      <c r="B208" s="21" t="s">
        <v>484</v>
      </c>
      <c r="C208" s="21" t="s">
        <v>491</v>
      </c>
      <c r="D208" s="21" t="s">
        <v>492</v>
      </c>
      <c r="E208" s="21" t="s">
        <v>0</v>
      </c>
    </row>
    <row r="209" spans="1:5" x14ac:dyDescent="0.25">
      <c r="A209" s="21" t="s">
        <v>1560</v>
      </c>
      <c r="B209" s="21" t="s">
        <v>484</v>
      </c>
      <c r="C209" s="21" t="s">
        <v>493</v>
      </c>
      <c r="D209" s="21" t="s">
        <v>494</v>
      </c>
      <c r="E209" s="21" t="s">
        <v>78</v>
      </c>
    </row>
    <row r="210" spans="1:5" x14ac:dyDescent="0.25">
      <c r="A210" s="21" t="s">
        <v>1560</v>
      </c>
      <c r="B210" s="21" t="s">
        <v>484</v>
      </c>
      <c r="C210" s="21" t="s">
        <v>495</v>
      </c>
      <c r="D210" s="21" t="s">
        <v>496</v>
      </c>
      <c r="E210" s="21" t="s">
        <v>78</v>
      </c>
    </row>
    <row r="211" spans="1:5" x14ac:dyDescent="0.25">
      <c r="A211" s="21" t="s">
        <v>1560</v>
      </c>
      <c r="B211" s="21" t="s">
        <v>484</v>
      </c>
      <c r="C211" s="21" t="s">
        <v>497</v>
      </c>
      <c r="D211" s="21" t="s">
        <v>498</v>
      </c>
      <c r="E211" s="21" t="s">
        <v>78</v>
      </c>
    </row>
    <row r="212" spans="1:5" x14ac:dyDescent="0.25">
      <c r="A212" s="21" t="s">
        <v>1560</v>
      </c>
      <c r="B212" s="21" t="s">
        <v>484</v>
      </c>
      <c r="C212" s="21" t="s">
        <v>499</v>
      </c>
      <c r="D212" s="21" t="s">
        <v>500</v>
      </c>
      <c r="E212" s="21" t="s">
        <v>78</v>
      </c>
    </row>
    <row r="213" spans="1:5" x14ac:dyDescent="0.25">
      <c r="A213" s="21" t="s">
        <v>1560</v>
      </c>
      <c r="B213" s="21" t="s">
        <v>484</v>
      </c>
      <c r="C213" s="21" t="s">
        <v>501</v>
      </c>
      <c r="D213" s="21" t="s">
        <v>502</v>
      </c>
      <c r="E213" s="21" t="s">
        <v>0</v>
      </c>
    </row>
    <row r="214" spans="1:5" x14ac:dyDescent="0.25">
      <c r="A214" s="21" t="s">
        <v>1560</v>
      </c>
      <c r="B214" s="21" t="s">
        <v>484</v>
      </c>
      <c r="C214" s="21" t="s">
        <v>503</v>
      </c>
      <c r="D214" s="21" t="s">
        <v>504</v>
      </c>
      <c r="E214" s="21" t="s">
        <v>0</v>
      </c>
    </row>
    <row r="215" spans="1:5" x14ac:dyDescent="0.25">
      <c r="A215" s="21" t="s">
        <v>1560</v>
      </c>
      <c r="B215" s="21" t="s">
        <v>484</v>
      </c>
      <c r="C215" s="21" t="s">
        <v>505</v>
      </c>
      <c r="D215" s="21" t="s">
        <v>506</v>
      </c>
      <c r="E215" s="21" t="s">
        <v>0</v>
      </c>
    </row>
    <row r="216" spans="1:5" x14ac:dyDescent="0.25">
      <c r="A216" s="21" t="s">
        <v>1560</v>
      </c>
      <c r="B216" s="21" t="s">
        <v>484</v>
      </c>
      <c r="C216" s="21" t="s">
        <v>507</v>
      </c>
      <c r="D216" s="21" t="s">
        <v>508</v>
      </c>
      <c r="E216" s="21" t="s">
        <v>0</v>
      </c>
    </row>
    <row r="217" spans="1:5" x14ac:dyDescent="0.25">
      <c r="A217" s="21" t="s">
        <v>1560</v>
      </c>
      <c r="B217" s="21" t="s">
        <v>484</v>
      </c>
      <c r="C217" s="21" t="s">
        <v>509</v>
      </c>
      <c r="D217" s="21" t="s">
        <v>510</v>
      </c>
      <c r="E217" s="21" t="s">
        <v>0</v>
      </c>
    </row>
    <row r="218" spans="1:5" x14ac:dyDescent="0.25">
      <c r="A218" s="21" t="s">
        <v>1560</v>
      </c>
      <c r="B218" s="21" t="s">
        <v>484</v>
      </c>
      <c r="C218" s="21" t="s">
        <v>511</v>
      </c>
      <c r="D218" s="21" t="s">
        <v>512</v>
      </c>
      <c r="E218" s="21" t="s">
        <v>0</v>
      </c>
    </row>
    <row r="219" spans="1:5" x14ac:dyDescent="0.25">
      <c r="A219" s="21" t="s">
        <v>1560</v>
      </c>
      <c r="B219" s="21" t="s">
        <v>484</v>
      </c>
      <c r="C219" s="21" t="s">
        <v>513</v>
      </c>
      <c r="D219" s="21" t="s">
        <v>514</v>
      </c>
      <c r="E219" s="21" t="s">
        <v>78</v>
      </c>
    </row>
    <row r="220" spans="1:5" x14ac:dyDescent="0.25">
      <c r="A220" s="21" t="s">
        <v>1560</v>
      </c>
      <c r="B220" s="21" t="s">
        <v>484</v>
      </c>
      <c r="C220" s="21" t="s">
        <v>515</v>
      </c>
      <c r="D220" s="21" t="s">
        <v>516</v>
      </c>
      <c r="E220" s="21" t="s">
        <v>0</v>
      </c>
    </row>
    <row r="221" spans="1:5" x14ac:dyDescent="0.25">
      <c r="A221" s="21" t="s">
        <v>1560</v>
      </c>
      <c r="B221" s="21" t="s">
        <v>484</v>
      </c>
      <c r="C221" s="21" t="s">
        <v>517</v>
      </c>
      <c r="D221" s="21" t="s">
        <v>518</v>
      </c>
      <c r="E221" s="21" t="s">
        <v>78</v>
      </c>
    </row>
    <row r="222" spans="1:5" x14ac:dyDescent="0.25">
      <c r="A222" s="21" t="s">
        <v>1560</v>
      </c>
      <c r="B222" s="21" t="s">
        <v>484</v>
      </c>
      <c r="C222" s="21" t="s">
        <v>519</v>
      </c>
      <c r="D222" s="21" t="s">
        <v>520</v>
      </c>
      <c r="E222" s="21" t="s">
        <v>78</v>
      </c>
    </row>
    <row r="223" spans="1:5" x14ac:dyDescent="0.25">
      <c r="A223" s="21" t="s">
        <v>1560</v>
      </c>
      <c r="B223" s="21" t="s">
        <v>484</v>
      </c>
      <c r="C223" s="21" t="s">
        <v>521</v>
      </c>
      <c r="D223" s="21" t="s">
        <v>522</v>
      </c>
      <c r="E223" s="21" t="s">
        <v>0</v>
      </c>
    </row>
    <row r="224" spans="1:5" x14ac:dyDescent="0.25">
      <c r="A224" s="21" t="s">
        <v>1560</v>
      </c>
      <c r="B224" s="21" t="s">
        <v>484</v>
      </c>
      <c r="C224" s="21" t="s">
        <v>523</v>
      </c>
      <c r="D224" s="21" t="s">
        <v>524</v>
      </c>
      <c r="E224" s="21" t="s">
        <v>78</v>
      </c>
    </row>
    <row r="225" spans="1:5" x14ac:dyDescent="0.25">
      <c r="A225" s="21" t="s">
        <v>1560</v>
      </c>
      <c r="B225" s="21" t="s">
        <v>484</v>
      </c>
      <c r="C225" s="21" t="s">
        <v>525</v>
      </c>
      <c r="D225" s="21" t="s">
        <v>526</v>
      </c>
      <c r="E225" s="21" t="s">
        <v>0</v>
      </c>
    </row>
    <row r="226" spans="1:5" x14ac:dyDescent="0.25">
      <c r="A226" s="21" t="s">
        <v>1560</v>
      </c>
      <c r="B226" s="21" t="s">
        <v>484</v>
      </c>
      <c r="C226" s="21" t="s">
        <v>527</v>
      </c>
      <c r="D226" s="21" t="s">
        <v>528</v>
      </c>
      <c r="E226" s="21" t="s">
        <v>0</v>
      </c>
    </row>
    <row r="227" spans="1:5" x14ac:dyDescent="0.25">
      <c r="A227" s="21" t="s">
        <v>1560</v>
      </c>
      <c r="B227" s="21" t="s">
        <v>484</v>
      </c>
      <c r="C227" s="21" t="s">
        <v>529</v>
      </c>
      <c r="D227" s="21" t="s">
        <v>530</v>
      </c>
      <c r="E227" s="21" t="s">
        <v>78</v>
      </c>
    </row>
    <row r="228" spans="1:5" x14ac:dyDescent="0.25">
      <c r="A228" s="21" t="s">
        <v>1560</v>
      </c>
      <c r="B228" s="21" t="s">
        <v>484</v>
      </c>
      <c r="C228" s="21" t="s">
        <v>531</v>
      </c>
      <c r="D228" s="21" t="s">
        <v>532</v>
      </c>
      <c r="E228" s="21" t="s">
        <v>78</v>
      </c>
    </row>
    <row r="229" spans="1:5" x14ac:dyDescent="0.25">
      <c r="A229" s="21" t="s">
        <v>1560</v>
      </c>
      <c r="B229" s="21" t="s">
        <v>484</v>
      </c>
      <c r="C229" s="21" t="s">
        <v>533</v>
      </c>
      <c r="D229" s="21" t="s">
        <v>534</v>
      </c>
      <c r="E229" s="21" t="s">
        <v>0</v>
      </c>
    </row>
    <row r="230" spans="1:5" x14ac:dyDescent="0.25">
      <c r="A230" s="21" t="s">
        <v>1560</v>
      </c>
      <c r="B230" s="21" t="s">
        <v>484</v>
      </c>
      <c r="C230" s="21" t="s">
        <v>535</v>
      </c>
      <c r="D230" s="21" t="s">
        <v>536</v>
      </c>
      <c r="E230" s="21" t="s">
        <v>78</v>
      </c>
    </row>
    <row r="231" spans="1:5" x14ac:dyDescent="0.25">
      <c r="A231" s="21" t="s">
        <v>1560</v>
      </c>
      <c r="B231" s="21" t="s">
        <v>484</v>
      </c>
      <c r="C231" s="21" t="s">
        <v>537</v>
      </c>
      <c r="D231" s="21" t="s">
        <v>538</v>
      </c>
      <c r="E231" s="21" t="s">
        <v>78</v>
      </c>
    </row>
    <row r="232" spans="1:5" x14ac:dyDescent="0.25">
      <c r="A232" s="21" t="s">
        <v>1560</v>
      </c>
      <c r="B232" s="21" t="s">
        <v>484</v>
      </c>
      <c r="C232" s="21" t="s">
        <v>539</v>
      </c>
      <c r="D232" s="21" t="s">
        <v>540</v>
      </c>
      <c r="E232" s="21" t="s">
        <v>78</v>
      </c>
    </row>
    <row r="233" spans="1:5" x14ac:dyDescent="0.25">
      <c r="A233" s="21" t="s">
        <v>1560</v>
      </c>
      <c r="B233" s="21" t="s">
        <v>484</v>
      </c>
      <c r="C233" s="21" t="s">
        <v>541</v>
      </c>
      <c r="D233" s="21" t="s">
        <v>542</v>
      </c>
      <c r="E233" s="21" t="s">
        <v>0</v>
      </c>
    </row>
    <row r="234" spans="1:5" x14ac:dyDescent="0.25">
      <c r="A234" s="21" t="s">
        <v>1560</v>
      </c>
      <c r="B234" s="21" t="s">
        <v>484</v>
      </c>
      <c r="C234" s="21" t="s">
        <v>543</v>
      </c>
      <c r="D234" s="21" t="s">
        <v>544</v>
      </c>
      <c r="E234" s="21" t="s">
        <v>78</v>
      </c>
    </row>
    <row r="235" spans="1:5" x14ac:dyDescent="0.25">
      <c r="A235" s="21" t="s">
        <v>1560</v>
      </c>
      <c r="B235" s="21" t="s">
        <v>484</v>
      </c>
      <c r="C235" s="21" t="s">
        <v>545</v>
      </c>
      <c r="D235" s="21" t="s">
        <v>546</v>
      </c>
      <c r="E235" s="21" t="s">
        <v>0</v>
      </c>
    </row>
    <row r="236" spans="1:5" x14ac:dyDescent="0.25">
      <c r="A236" s="21" t="s">
        <v>1561</v>
      </c>
      <c r="B236" s="21" t="s">
        <v>547</v>
      </c>
      <c r="C236" s="21" t="s">
        <v>548</v>
      </c>
      <c r="D236" s="21" t="s">
        <v>549</v>
      </c>
      <c r="E236" s="21" t="s">
        <v>78</v>
      </c>
    </row>
    <row r="237" spans="1:5" x14ac:dyDescent="0.25">
      <c r="A237" s="21" t="s">
        <v>1561</v>
      </c>
      <c r="B237" s="21" t="s">
        <v>547</v>
      </c>
      <c r="C237" s="21" t="s">
        <v>550</v>
      </c>
      <c r="D237" s="21" t="s">
        <v>551</v>
      </c>
      <c r="E237" s="21" t="s">
        <v>0</v>
      </c>
    </row>
    <row r="238" spans="1:5" x14ac:dyDescent="0.25">
      <c r="A238" s="21" t="s">
        <v>1561</v>
      </c>
      <c r="B238" s="21" t="s">
        <v>547</v>
      </c>
      <c r="C238" s="21" t="s">
        <v>552</v>
      </c>
      <c r="D238" s="21" t="s">
        <v>553</v>
      </c>
      <c r="E238" s="21" t="s">
        <v>0</v>
      </c>
    </row>
    <row r="239" spans="1:5" x14ac:dyDescent="0.25">
      <c r="A239" s="21" t="s">
        <v>1561</v>
      </c>
      <c r="B239" s="21" t="s">
        <v>547</v>
      </c>
      <c r="C239" s="21" t="s">
        <v>554</v>
      </c>
      <c r="D239" s="21" t="s">
        <v>555</v>
      </c>
      <c r="E239" s="21" t="s">
        <v>78</v>
      </c>
    </row>
    <row r="240" spans="1:5" x14ac:dyDescent="0.25">
      <c r="A240" s="21" t="s">
        <v>1561</v>
      </c>
      <c r="B240" s="21" t="s">
        <v>547</v>
      </c>
      <c r="C240" s="21" t="s">
        <v>556</v>
      </c>
      <c r="D240" s="21" t="s">
        <v>557</v>
      </c>
      <c r="E240" s="21" t="s">
        <v>0</v>
      </c>
    </row>
    <row r="241" spans="1:5" x14ac:dyDescent="0.25">
      <c r="A241" s="21" t="s">
        <v>1561</v>
      </c>
      <c r="B241" s="21" t="s">
        <v>547</v>
      </c>
      <c r="C241" s="21" t="s">
        <v>558</v>
      </c>
      <c r="D241" s="21" t="s">
        <v>559</v>
      </c>
      <c r="E241" s="21" t="s">
        <v>78</v>
      </c>
    </row>
    <row r="242" spans="1:5" x14ac:dyDescent="0.25">
      <c r="A242" s="21" t="s">
        <v>1561</v>
      </c>
      <c r="B242" s="21" t="s">
        <v>547</v>
      </c>
      <c r="C242" s="21" t="s">
        <v>560</v>
      </c>
      <c r="D242" s="21" t="s">
        <v>561</v>
      </c>
      <c r="E242" s="21" t="s">
        <v>0</v>
      </c>
    </row>
    <row r="243" spans="1:5" x14ac:dyDescent="0.25">
      <c r="A243" s="21" t="s">
        <v>1561</v>
      </c>
      <c r="B243" s="21" t="s">
        <v>547</v>
      </c>
      <c r="C243" s="21" t="s">
        <v>562</v>
      </c>
      <c r="D243" s="21" t="s">
        <v>563</v>
      </c>
      <c r="E243" s="21" t="s">
        <v>78</v>
      </c>
    </row>
    <row r="244" spans="1:5" x14ac:dyDescent="0.25">
      <c r="A244" s="21" t="s">
        <v>1561</v>
      </c>
      <c r="B244" s="21" t="s">
        <v>547</v>
      </c>
      <c r="C244" s="21" t="s">
        <v>564</v>
      </c>
      <c r="D244" s="21" t="s">
        <v>565</v>
      </c>
      <c r="E244" s="21" t="s">
        <v>78</v>
      </c>
    </row>
    <row r="245" spans="1:5" x14ac:dyDescent="0.25">
      <c r="A245" s="21" t="s">
        <v>1561</v>
      </c>
      <c r="B245" s="21" t="s">
        <v>547</v>
      </c>
      <c r="C245" s="21" t="s">
        <v>566</v>
      </c>
      <c r="D245" s="21" t="s">
        <v>567</v>
      </c>
      <c r="E245" s="21" t="s">
        <v>78</v>
      </c>
    </row>
    <row r="246" spans="1:5" x14ac:dyDescent="0.25">
      <c r="A246" s="21" t="s">
        <v>1561</v>
      </c>
      <c r="B246" s="21" t="s">
        <v>547</v>
      </c>
      <c r="C246" s="21" t="s">
        <v>568</v>
      </c>
      <c r="D246" s="21" t="s">
        <v>569</v>
      </c>
      <c r="E246" s="21" t="s">
        <v>78</v>
      </c>
    </row>
    <row r="247" spans="1:5" x14ac:dyDescent="0.25">
      <c r="A247" s="21" t="s">
        <v>1561</v>
      </c>
      <c r="B247" s="21" t="s">
        <v>547</v>
      </c>
      <c r="C247" s="21" t="s">
        <v>570</v>
      </c>
      <c r="D247" s="21" t="s">
        <v>571</v>
      </c>
      <c r="E247" s="21" t="s">
        <v>78</v>
      </c>
    </row>
    <row r="248" spans="1:5" x14ac:dyDescent="0.25">
      <c r="A248" s="21" t="s">
        <v>1561</v>
      </c>
      <c r="B248" s="21" t="s">
        <v>547</v>
      </c>
      <c r="C248" s="21" t="s">
        <v>572</v>
      </c>
      <c r="D248" s="21" t="s">
        <v>573</v>
      </c>
      <c r="E248" s="21" t="s">
        <v>0</v>
      </c>
    </row>
    <row r="249" spans="1:5" x14ac:dyDescent="0.25">
      <c r="A249" s="21" t="s">
        <v>1561</v>
      </c>
      <c r="B249" s="21" t="s">
        <v>547</v>
      </c>
      <c r="C249" s="21" t="s">
        <v>574</v>
      </c>
      <c r="D249" s="21" t="s">
        <v>575</v>
      </c>
      <c r="E249" s="21" t="s">
        <v>0</v>
      </c>
    </row>
    <row r="250" spans="1:5" x14ac:dyDescent="0.25">
      <c r="A250" s="21" t="s">
        <v>1561</v>
      </c>
      <c r="B250" s="21" t="s">
        <v>547</v>
      </c>
      <c r="C250" s="21" t="s">
        <v>576</v>
      </c>
      <c r="D250" s="21" t="s">
        <v>577</v>
      </c>
      <c r="E250" s="21" t="s">
        <v>0</v>
      </c>
    </row>
    <row r="251" spans="1:5" x14ac:dyDescent="0.25">
      <c r="A251" s="21" t="s">
        <v>1561</v>
      </c>
      <c r="B251" s="21" t="s">
        <v>547</v>
      </c>
      <c r="C251" s="21" t="s">
        <v>578</v>
      </c>
      <c r="D251" s="21" t="s">
        <v>579</v>
      </c>
      <c r="E251" s="21" t="s">
        <v>78</v>
      </c>
    </row>
    <row r="252" spans="1:5" x14ac:dyDescent="0.25">
      <c r="A252" s="21" t="s">
        <v>1561</v>
      </c>
      <c r="B252" s="21" t="s">
        <v>547</v>
      </c>
      <c r="C252" s="21" t="s">
        <v>580</v>
      </c>
      <c r="D252" s="21" t="s">
        <v>581</v>
      </c>
      <c r="E252" s="21" t="s">
        <v>78</v>
      </c>
    </row>
    <row r="253" spans="1:5" x14ac:dyDescent="0.25">
      <c r="A253" s="21" t="s">
        <v>1561</v>
      </c>
      <c r="B253" s="21" t="s">
        <v>547</v>
      </c>
      <c r="C253" s="21" t="s">
        <v>582</v>
      </c>
      <c r="D253" s="21" t="s">
        <v>583</v>
      </c>
      <c r="E253" s="21" t="s">
        <v>78</v>
      </c>
    </row>
    <row r="254" spans="1:5" x14ac:dyDescent="0.25">
      <c r="A254" s="21" t="s">
        <v>1562</v>
      </c>
      <c r="B254" s="21" t="s">
        <v>584</v>
      </c>
      <c r="C254" s="21" t="s">
        <v>585</v>
      </c>
      <c r="D254" s="21" t="s">
        <v>586</v>
      </c>
      <c r="E254" s="21" t="s">
        <v>0</v>
      </c>
    </row>
    <row r="255" spans="1:5" x14ac:dyDescent="0.25">
      <c r="A255" s="21" t="s">
        <v>1562</v>
      </c>
      <c r="B255" s="21" t="s">
        <v>584</v>
      </c>
      <c r="C255" s="21" t="s">
        <v>587</v>
      </c>
      <c r="D255" s="21" t="s">
        <v>588</v>
      </c>
      <c r="E255" s="21" t="s">
        <v>0</v>
      </c>
    </row>
    <row r="256" spans="1:5" x14ac:dyDescent="0.25">
      <c r="A256" s="21" t="s">
        <v>1562</v>
      </c>
      <c r="B256" s="21" t="s">
        <v>584</v>
      </c>
      <c r="C256" s="21" t="s">
        <v>589</v>
      </c>
      <c r="D256" s="21" t="s">
        <v>590</v>
      </c>
      <c r="E256" s="21" t="s">
        <v>0</v>
      </c>
    </row>
    <row r="257" spans="1:5" x14ac:dyDescent="0.25">
      <c r="A257" s="21" t="s">
        <v>1562</v>
      </c>
      <c r="B257" s="21" t="s">
        <v>584</v>
      </c>
      <c r="C257" s="21" t="s">
        <v>591</v>
      </c>
      <c r="D257" s="21" t="s">
        <v>592</v>
      </c>
      <c r="E257" s="21" t="s">
        <v>78</v>
      </c>
    </row>
    <row r="258" spans="1:5" x14ac:dyDescent="0.25">
      <c r="A258" s="21" t="s">
        <v>1562</v>
      </c>
      <c r="B258" s="21" t="s">
        <v>584</v>
      </c>
      <c r="C258" s="21" t="s">
        <v>593</v>
      </c>
      <c r="D258" s="21" t="s">
        <v>594</v>
      </c>
      <c r="E258" s="21" t="s">
        <v>0</v>
      </c>
    </row>
    <row r="259" spans="1:5" x14ac:dyDescent="0.25">
      <c r="A259" s="21" t="s">
        <v>1562</v>
      </c>
      <c r="B259" s="21" t="s">
        <v>584</v>
      </c>
      <c r="C259" s="21" t="s">
        <v>595</v>
      </c>
      <c r="D259" s="21" t="s">
        <v>596</v>
      </c>
      <c r="E259" s="21" t="s">
        <v>0</v>
      </c>
    </row>
    <row r="260" spans="1:5" x14ac:dyDescent="0.25">
      <c r="A260" s="21" t="s">
        <v>1562</v>
      </c>
      <c r="B260" s="21" t="s">
        <v>584</v>
      </c>
      <c r="C260" s="21" t="s">
        <v>597</v>
      </c>
      <c r="D260" s="21" t="s">
        <v>598</v>
      </c>
      <c r="E260" s="21" t="s">
        <v>0</v>
      </c>
    </row>
    <row r="261" spans="1:5" x14ac:dyDescent="0.25">
      <c r="A261" s="21" t="s">
        <v>1562</v>
      </c>
      <c r="B261" s="21" t="s">
        <v>584</v>
      </c>
      <c r="C261" s="21" t="s">
        <v>599</v>
      </c>
      <c r="D261" s="21" t="s">
        <v>600</v>
      </c>
      <c r="E261" s="21" t="s">
        <v>0</v>
      </c>
    </row>
    <row r="262" spans="1:5" x14ac:dyDescent="0.25">
      <c r="A262" s="21" t="s">
        <v>1562</v>
      </c>
      <c r="B262" s="21" t="s">
        <v>584</v>
      </c>
      <c r="C262" s="21" t="s">
        <v>601</v>
      </c>
      <c r="D262" s="21" t="s">
        <v>602</v>
      </c>
      <c r="E262" s="21" t="s">
        <v>0</v>
      </c>
    </row>
    <row r="263" spans="1:5" x14ac:dyDescent="0.25">
      <c r="A263" s="21" t="s">
        <v>1562</v>
      </c>
      <c r="B263" s="21" t="s">
        <v>584</v>
      </c>
      <c r="C263" s="21" t="s">
        <v>603</v>
      </c>
      <c r="D263" s="21" t="s">
        <v>604</v>
      </c>
      <c r="E263" s="21" t="s">
        <v>0</v>
      </c>
    </row>
    <row r="264" spans="1:5" x14ac:dyDescent="0.25">
      <c r="A264" s="21" t="s">
        <v>1562</v>
      </c>
      <c r="B264" s="21" t="s">
        <v>584</v>
      </c>
      <c r="C264" s="21" t="s">
        <v>605</v>
      </c>
      <c r="D264" s="21" t="s">
        <v>606</v>
      </c>
      <c r="E264" s="21" t="s">
        <v>0</v>
      </c>
    </row>
    <row r="265" spans="1:5" x14ac:dyDescent="0.25">
      <c r="A265" s="21" t="s">
        <v>1562</v>
      </c>
      <c r="B265" s="21" t="s">
        <v>584</v>
      </c>
      <c r="C265" s="21" t="s">
        <v>607</v>
      </c>
      <c r="D265" s="21" t="s">
        <v>608</v>
      </c>
      <c r="E265" s="21" t="s">
        <v>0</v>
      </c>
    </row>
    <row r="266" spans="1:5" x14ac:dyDescent="0.25">
      <c r="A266" s="21" t="s">
        <v>1562</v>
      </c>
      <c r="B266" s="21" t="s">
        <v>584</v>
      </c>
      <c r="C266" s="21" t="s">
        <v>609</v>
      </c>
      <c r="D266" s="21" t="s">
        <v>610</v>
      </c>
      <c r="E266" s="21" t="s">
        <v>78</v>
      </c>
    </row>
    <row r="267" spans="1:5" x14ac:dyDescent="0.25">
      <c r="A267" s="21" t="s">
        <v>1562</v>
      </c>
      <c r="B267" s="21" t="s">
        <v>584</v>
      </c>
      <c r="C267" s="21" t="s">
        <v>611</v>
      </c>
      <c r="D267" s="21" t="s">
        <v>612</v>
      </c>
      <c r="E267" s="21" t="s">
        <v>0</v>
      </c>
    </row>
    <row r="268" spans="1:5" x14ac:dyDescent="0.25">
      <c r="A268" s="21" t="s">
        <v>1562</v>
      </c>
      <c r="B268" s="21" t="s">
        <v>584</v>
      </c>
      <c r="C268" s="21" t="s">
        <v>613</v>
      </c>
      <c r="D268" s="21" t="s">
        <v>614</v>
      </c>
      <c r="E268" s="21" t="s">
        <v>0</v>
      </c>
    </row>
    <row r="269" spans="1:5" x14ac:dyDescent="0.25">
      <c r="A269" s="21" t="s">
        <v>1562</v>
      </c>
      <c r="B269" s="21" t="s">
        <v>584</v>
      </c>
      <c r="C269" s="21" t="s">
        <v>615</v>
      </c>
      <c r="D269" s="21" t="s">
        <v>616</v>
      </c>
      <c r="E269" s="21" t="s">
        <v>0</v>
      </c>
    </row>
    <row r="270" spans="1:5" x14ac:dyDescent="0.25">
      <c r="A270" s="21" t="s">
        <v>1562</v>
      </c>
      <c r="B270" s="21" t="s">
        <v>584</v>
      </c>
      <c r="C270" s="21" t="s">
        <v>617</v>
      </c>
      <c r="D270" s="21" t="s">
        <v>618</v>
      </c>
      <c r="E270" s="21" t="s">
        <v>0</v>
      </c>
    </row>
    <row r="271" spans="1:5" x14ac:dyDescent="0.25">
      <c r="A271" s="21" t="s">
        <v>1562</v>
      </c>
      <c r="B271" s="21" t="s">
        <v>584</v>
      </c>
      <c r="C271" s="21" t="s">
        <v>619</v>
      </c>
      <c r="D271" s="21" t="s">
        <v>620</v>
      </c>
      <c r="E271" s="21" t="s">
        <v>78</v>
      </c>
    </row>
    <row r="272" spans="1:5" x14ac:dyDescent="0.25">
      <c r="A272" s="21" t="s">
        <v>1562</v>
      </c>
      <c r="B272" s="21" t="s">
        <v>584</v>
      </c>
      <c r="C272" s="21" t="s">
        <v>621</v>
      </c>
      <c r="D272" s="21" t="s">
        <v>622</v>
      </c>
      <c r="E272" s="21" t="s">
        <v>0</v>
      </c>
    </row>
    <row r="273" spans="1:5" x14ac:dyDescent="0.25">
      <c r="A273" s="21" t="s">
        <v>1562</v>
      </c>
      <c r="B273" s="21" t="s">
        <v>584</v>
      </c>
      <c r="C273" s="21" t="s">
        <v>623</v>
      </c>
      <c r="D273" s="21" t="s">
        <v>624</v>
      </c>
      <c r="E273" s="21" t="s">
        <v>0</v>
      </c>
    </row>
    <row r="274" spans="1:5" x14ac:dyDescent="0.25">
      <c r="A274" s="21" t="s">
        <v>1562</v>
      </c>
      <c r="B274" s="21" t="s">
        <v>584</v>
      </c>
      <c r="C274" s="21" t="s">
        <v>625</v>
      </c>
      <c r="D274" s="21" t="s">
        <v>626</v>
      </c>
      <c r="E274" s="21" t="s">
        <v>0</v>
      </c>
    </row>
    <row r="275" spans="1:5" x14ac:dyDescent="0.25">
      <c r="A275" s="21" t="s">
        <v>1562</v>
      </c>
      <c r="B275" s="21" t="s">
        <v>584</v>
      </c>
      <c r="C275" s="21" t="s">
        <v>627</v>
      </c>
      <c r="D275" s="21" t="s">
        <v>628</v>
      </c>
      <c r="E275" s="21" t="s">
        <v>0</v>
      </c>
    </row>
    <row r="276" spans="1:5" x14ac:dyDescent="0.25">
      <c r="A276" s="21" t="s">
        <v>1562</v>
      </c>
      <c r="B276" s="21" t="s">
        <v>584</v>
      </c>
      <c r="C276" s="21" t="s">
        <v>629</v>
      </c>
      <c r="D276" s="21" t="s">
        <v>630</v>
      </c>
      <c r="E276" s="21" t="s">
        <v>0</v>
      </c>
    </row>
    <row r="277" spans="1:5" x14ac:dyDescent="0.25">
      <c r="A277" s="21" t="s">
        <v>1562</v>
      </c>
      <c r="B277" s="21" t="s">
        <v>584</v>
      </c>
      <c r="C277" s="21" t="s">
        <v>631</v>
      </c>
      <c r="D277" s="21" t="s">
        <v>632</v>
      </c>
      <c r="E277" s="21" t="s">
        <v>0</v>
      </c>
    </row>
    <row r="278" spans="1:5" x14ac:dyDescent="0.25">
      <c r="A278" s="21" t="s">
        <v>1563</v>
      </c>
      <c r="B278" s="21" t="s">
        <v>633</v>
      </c>
      <c r="C278" s="21" t="s">
        <v>634</v>
      </c>
      <c r="D278" s="21" t="s">
        <v>635</v>
      </c>
      <c r="E278" s="21" t="s">
        <v>78</v>
      </c>
    </row>
    <row r="279" spans="1:5" x14ac:dyDescent="0.25">
      <c r="A279" s="21" t="s">
        <v>1563</v>
      </c>
      <c r="B279" s="21" t="s">
        <v>633</v>
      </c>
      <c r="C279" s="21" t="s">
        <v>636</v>
      </c>
      <c r="D279" s="21" t="s">
        <v>637</v>
      </c>
      <c r="E279" s="21" t="s">
        <v>0</v>
      </c>
    </row>
    <row r="280" spans="1:5" x14ac:dyDescent="0.25">
      <c r="A280" s="21" t="s">
        <v>1563</v>
      </c>
      <c r="B280" s="21" t="s">
        <v>633</v>
      </c>
      <c r="C280" s="21" t="s">
        <v>638</v>
      </c>
      <c r="D280" s="21" t="s">
        <v>639</v>
      </c>
      <c r="E280" s="21" t="s">
        <v>0</v>
      </c>
    </row>
    <row r="281" spans="1:5" x14ac:dyDescent="0.25">
      <c r="A281" s="21" t="s">
        <v>1563</v>
      </c>
      <c r="B281" s="21" t="s">
        <v>633</v>
      </c>
      <c r="C281" s="21" t="s">
        <v>640</v>
      </c>
      <c r="D281" s="21" t="s">
        <v>641</v>
      </c>
      <c r="E281" s="21" t="s">
        <v>0</v>
      </c>
    </row>
    <row r="282" spans="1:5" x14ac:dyDescent="0.25">
      <c r="A282" s="21" t="s">
        <v>1563</v>
      </c>
      <c r="B282" s="21" t="s">
        <v>633</v>
      </c>
      <c r="C282" s="21" t="s">
        <v>642</v>
      </c>
      <c r="D282" s="21" t="s">
        <v>643</v>
      </c>
      <c r="E282" s="21" t="s">
        <v>0</v>
      </c>
    </row>
    <row r="283" spans="1:5" x14ac:dyDescent="0.25">
      <c r="A283" s="21" t="s">
        <v>1563</v>
      </c>
      <c r="B283" s="21" t="s">
        <v>633</v>
      </c>
      <c r="C283" s="21" t="s">
        <v>644</v>
      </c>
      <c r="D283" s="21" t="s">
        <v>645</v>
      </c>
      <c r="E283" s="21" t="s">
        <v>78</v>
      </c>
    </row>
    <row r="284" spans="1:5" x14ac:dyDescent="0.25">
      <c r="A284" s="21" t="s">
        <v>1563</v>
      </c>
      <c r="B284" s="21" t="s">
        <v>633</v>
      </c>
      <c r="C284" s="21" t="s">
        <v>646</v>
      </c>
      <c r="D284" s="21" t="s">
        <v>647</v>
      </c>
      <c r="E284" s="21" t="s">
        <v>78</v>
      </c>
    </row>
    <row r="285" spans="1:5" x14ac:dyDescent="0.25">
      <c r="A285" s="21" t="s">
        <v>1563</v>
      </c>
      <c r="B285" s="21" t="s">
        <v>633</v>
      </c>
      <c r="C285" s="21" t="s">
        <v>648</v>
      </c>
      <c r="D285" s="21" t="s">
        <v>649</v>
      </c>
      <c r="E285" s="21" t="s">
        <v>0</v>
      </c>
    </row>
    <row r="286" spans="1:5" x14ac:dyDescent="0.25">
      <c r="A286" s="21" t="s">
        <v>1563</v>
      </c>
      <c r="B286" s="21" t="s">
        <v>633</v>
      </c>
      <c r="C286" s="21" t="s">
        <v>650</v>
      </c>
      <c r="D286" s="21" t="s">
        <v>651</v>
      </c>
      <c r="E286" s="21" t="s">
        <v>78</v>
      </c>
    </row>
    <row r="287" spans="1:5" x14ac:dyDescent="0.25">
      <c r="A287" s="21" t="s">
        <v>1563</v>
      </c>
      <c r="B287" s="21" t="s">
        <v>633</v>
      </c>
      <c r="C287" s="21" t="s">
        <v>652</v>
      </c>
      <c r="D287" s="21" t="s">
        <v>653</v>
      </c>
      <c r="E287" s="21" t="s">
        <v>0</v>
      </c>
    </row>
    <row r="288" spans="1:5" x14ac:dyDescent="0.25">
      <c r="A288" s="21" t="s">
        <v>1563</v>
      </c>
      <c r="B288" s="21" t="s">
        <v>633</v>
      </c>
      <c r="C288" s="21" t="s">
        <v>654</v>
      </c>
      <c r="D288" s="21" t="s">
        <v>655</v>
      </c>
      <c r="E288" s="21" t="s">
        <v>0</v>
      </c>
    </row>
    <row r="289" spans="1:5" x14ac:dyDescent="0.25">
      <c r="A289" s="21" t="s">
        <v>1563</v>
      </c>
      <c r="B289" s="21" t="s">
        <v>633</v>
      </c>
      <c r="C289" s="21" t="s">
        <v>656</v>
      </c>
      <c r="D289" s="21" t="s">
        <v>657</v>
      </c>
      <c r="E289" s="21" t="s">
        <v>0</v>
      </c>
    </row>
    <row r="290" spans="1:5" x14ac:dyDescent="0.25">
      <c r="A290" s="21" t="s">
        <v>1563</v>
      </c>
      <c r="B290" s="21" t="s">
        <v>633</v>
      </c>
      <c r="C290" s="21" t="s">
        <v>658</v>
      </c>
      <c r="D290" s="21" t="s">
        <v>659</v>
      </c>
      <c r="E290" s="21" t="s">
        <v>0</v>
      </c>
    </row>
    <row r="291" spans="1:5" x14ac:dyDescent="0.25">
      <c r="A291" s="21" t="s">
        <v>1563</v>
      </c>
      <c r="B291" s="21" t="s">
        <v>633</v>
      </c>
      <c r="C291" s="21" t="s">
        <v>660</v>
      </c>
      <c r="D291" s="21" t="s">
        <v>661</v>
      </c>
      <c r="E291" s="21" t="s">
        <v>0</v>
      </c>
    </row>
    <row r="292" spans="1:5" x14ac:dyDescent="0.25">
      <c r="A292" s="21" t="s">
        <v>1563</v>
      </c>
      <c r="B292" s="21" t="s">
        <v>633</v>
      </c>
      <c r="C292" s="21" t="s">
        <v>662</v>
      </c>
      <c r="D292" s="21" t="s">
        <v>663</v>
      </c>
      <c r="E292" s="21" t="s">
        <v>0</v>
      </c>
    </row>
    <row r="293" spans="1:5" x14ac:dyDescent="0.25">
      <c r="A293" s="21" t="s">
        <v>1563</v>
      </c>
      <c r="B293" s="21" t="s">
        <v>633</v>
      </c>
      <c r="C293" s="21" t="s">
        <v>664</v>
      </c>
      <c r="D293" s="21" t="s">
        <v>665</v>
      </c>
      <c r="E293" s="21" t="s">
        <v>0</v>
      </c>
    </row>
    <row r="294" spans="1:5" x14ac:dyDescent="0.25">
      <c r="A294" s="21" t="s">
        <v>1563</v>
      </c>
      <c r="B294" s="21" t="s">
        <v>633</v>
      </c>
      <c r="C294" s="21" t="s">
        <v>666</v>
      </c>
      <c r="D294" s="21" t="s">
        <v>667</v>
      </c>
      <c r="E294" s="21" t="s">
        <v>0</v>
      </c>
    </row>
    <row r="295" spans="1:5" x14ac:dyDescent="0.25">
      <c r="A295" s="21" t="s">
        <v>1563</v>
      </c>
      <c r="B295" s="21" t="s">
        <v>633</v>
      </c>
      <c r="C295" s="21" t="s">
        <v>668</v>
      </c>
      <c r="D295" s="21" t="s">
        <v>669</v>
      </c>
      <c r="E295" s="21" t="s">
        <v>78</v>
      </c>
    </row>
    <row r="296" spans="1:5" x14ac:dyDescent="0.25">
      <c r="A296" s="21" t="s">
        <v>1563</v>
      </c>
      <c r="B296" s="21" t="s">
        <v>633</v>
      </c>
      <c r="C296" s="21" t="s">
        <v>670</v>
      </c>
      <c r="D296" s="21" t="s">
        <v>671</v>
      </c>
      <c r="E296" s="21" t="s">
        <v>78</v>
      </c>
    </row>
    <row r="297" spans="1:5" x14ac:dyDescent="0.25">
      <c r="A297" s="21" t="s">
        <v>1563</v>
      </c>
      <c r="B297" s="21" t="s">
        <v>633</v>
      </c>
      <c r="C297" s="21" t="s">
        <v>672</v>
      </c>
      <c r="D297" s="21" t="s">
        <v>673</v>
      </c>
      <c r="E297" s="21" t="s">
        <v>0</v>
      </c>
    </row>
    <row r="298" spans="1:5" x14ac:dyDescent="0.25">
      <c r="A298" s="21" t="s">
        <v>1563</v>
      </c>
      <c r="B298" s="21" t="s">
        <v>633</v>
      </c>
      <c r="C298" s="21" t="s">
        <v>674</v>
      </c>
      <c r="D298" s="21" t="s">
        <v>675</v>
      </c>
      <c r="E298" s="21" t="s">
        <v>0</v>
      </c>
    </row>
    <row r="299" spans="1:5" x14ac:dyDescent="0.25">
      <c r="A299" s="21" t="s">
        <v>1563</v>
      </c>
      <c r="B299" s="21" t="s">
        <v>633</v>
      </c>
      <c r="C299" s="21" t="s">
        <v>676</v>
      </c>
      <c r="D299" s="21" t="s">
        <v>677</v>
      </c>
      <c r="E299" s="21" t="s">
        <v>0</v>
      </c>
    </row>
    <row r="300" spans="1:5" x14ac:dyDescent="0.25">
      <c r="A300" s="21" t="s">
        <v>1563</v>
      </c>
      <c r="B300" s="21" t="s">
        <v>633</v>
      </c>
      <c r="C300" s="21" t="s">
        <v>678</v>
      </c>
      <c r="D300" s="21" t="s">
        <v>679</v>
      </c>
      <c r="E300" s="21" t="s">
        <v>0</v>
      </c>
    </row>
    <row r="301" spans="1:5" x14ac:dyDescent="0.25">
      <c r="A301" s="21" t="s">
        <v>1563</v>
      </c>
      <c r="B301" s="21" t="s">
        <v>633</v>
      </c>
      <c r="C301" s="21" t="s">
        <v>680</v>
      </c>
      <c r="D301" s="21" t="s">
        <v>681</v>
      </c>
      <c r="E301" s="21" t="s">
        <v>0</v>
      </c>
    </row>
    <row r="302" spans="1:5" x14ac:dyDescent="0.25">
      <c r="A302" s="21" t="s">
        <v>1563</v>
      </c>
      <c r="B302" s="21" t="s">
        <v>633</v>
      </c>
      <c r="C302" s="21" t="s">
        <v>682</v>
      </c>
      <c r="D302" s="21" t="s">
        <v>683</v>
      </c>
      <c r="E302" s="21" t="s">
        <v>0</v>
      </c>
    </row>
    <row r="303" spans="1:5" x14ac:dyDescent="0.25">
      <c r="A303" s="21" t="s">
        <v>1563</v>
      </c>
      <c r="B303" s="21" t="s">
        <v>633</v>
      </c>
      <c r="C303" s="21" t="s">
        <v>684</v>
      </c>
      <c r="D303" s="21" t="s">
        <v>685</v>
      </c>
      <c r="E303" s="21" t="s">
        <v>78</v>
      </c>
    </row>
    <row r="304" spans="1:5" x14ac:dyDescent="0.25">
      <c r="A304" s="21" t="s">
        <v>1563</v>
      </c>
      <c r="B304" s="21" t="s">
        <v>633</v>
      </c>
      <c r="C304" s="21" t="s">
        <v>686</v>
      </c>
      <c r="D304" s="21" t="s">
        <v>687</v>
      </c>
      <c r="E304" s="21" t="s">
        <v>0</v>
      </c>
    </row>
    <row r="305" spans="1:5" x14ac:dyDescent="0.25">
      <c r="A305" s="21" t="s">
        <v>1563</v>
      </c>
      <c r="B305" s="21" t="s">
        <v>633</v>
      </c>
      <c r="C305" s="21" t="s">
        <v>688</v>
      </c>
      <c r="D305" s="21" t="s">
        <v>689</v>
      </c>
      <c r="E305" s="21" t="s">
        <v>0</v>
      </c>
    </row>
    <row r="306" spans="1:5" x14ac:dyDescent="0.25">
      <c r="A306" s="21" t="s">
        <v>1563</v>
      </c>
      <c r="B306" s="21" t="s">
        <v>633</v>
      </c>
      <c r="C306" s="21" t="s">
        <v>690</v>
      </c>
      <c r="D306" s="21" t="s">
        <v>691</v>
      </c>
      <c r="E306" s="21" t="s">
        <v>78</v>
      </c>
    </row>
    <row r="307" spans="1:5" x14ac:dyDescent="0.25">
      <c r="A307" s="21" t="s">
        <v>1563</v>
      </c>
      <c r="B307" s="21" t="s">
        <v>633</v>
      </c>
      <c r="C307" s="21" t="s">
        <v>692</v>
      </c>
      <c r="D307" s="21" t="s">
        <v>693</v>
      </c>
      <c r="E307" s="21" t="s">
        <v>0</v>
      </c>
    </row>
    <row r="308" spans="1:5" x14ac:dyDescent="0.25">
      <c r="A308" s="21" t="s">
        <v>1563</v>
      </c>
      <c r="B308" s="21" t="s">
        <v>633</v>
      </c>
      <c r="C308" s="21" t="s">
        <v>694</v>
      </c>
      <c r="D308" s="21" t="s">
        <v>695</v>
      </c>
      <c r="E308" s="21" t="s">
        <v>0</v>
      </c>
    </row>
    <row r="309" spans="1:5" x14ac:dyDescent="0.25">
      <c r="A309" s="21" t="s">
        <v>1583</v>
      </c>
      <c r="B309" s="21" t="s">
        <v>696</v>
      </c>
      <c r="C309" s="21" t="s">
        <v>697</v>
      </c>
      <c r="D309" s="21" t="s">
        <v>698</v>
      </c>
      <c r="E309" s="21" t="s">
        <v>78</v>
      </c>
    </row>
    <row r="310" spans="1:5" x14ac:dyDescent="0.25">
      <c r="A310" s="21" t="s">
        <v>1583</v>
      </c>
      <c r="B310" s="21" t="s">
        <v>696</v>
      </c>
      <c r="C310" s="21" t="s">
        <v>699</v>
      </c>
      <c r="D310" s="21" t="s">
        <v>700</v>
      </c>
      <c r="E310" s="21" t="s">
        <v>78</v>
      </c>
    </row>
    <row r="311" spans="1:5" x14ac:dyDescent="0.25">
      <c r="A311" s="21" t="s">
        <v>1583</v>
      </c>
      <c r="B311" s="21" t="s">
        <v>696</v>
      </c>
      <c r="C311" s="21" t="s">
        <v>701</v>
      </c>
      <c r="D311" s="21" t="s">
        <v>702</v>
      </c>
      <c r="E311" s="21" t="s">
        <v>78</v>
      </c>
    </row>
    <row r="312" spans="1:5" x14ac:dyDescent="0.25">
      <c r="A312" s="21" t="s">
        <v>1583</v>
      </c>
      <c r="B312" s="21" t="s">
        <v>696</v>
      </c>
      <c r="C312" s="21" t="s">
        <v>703</v>
      </c>
      <c r="D312" s="21" t="s">
        <v>704</v>
      </c>
      <c r="E312" s="21" t="s">
        <v>78</v>
      </c>
    </row>
    <row r="313" spans="1:5" x14ac:dyDescent="0.25">
      <c r="A313" s="21" t="s">
        <v>1583</v>
      </c>
      <c r="B313" s="21" t="s">
        <v>696</v>
      </c>
      <c r="C313" s="21" t="s">
        <v>705</v>
      </c>
      <c r="D313" s="21" t="s">
        <v>706</v>
      </c>
      <c r="E313" s="21" t="s">
        <v>78</v>
      </c>
    </row>
    <row r="314" spans="1:5" x14ac:dyDescent="0.25">
      <c r="A314" s="21" t="s">
        <v>1583</v>
      </c>
      <c r="B314" s="21" t="s">
        <v>696</v>
      </c>
      <c r="C314" s="21" t="s">
        <v>707</v>
      </c>
      <c r="D314" s="21" t="s">
        <v>708</v>
      </c>
      <c r="E314" s="21" t="s">
        <v>78</v>
      </c>
    </row>
    <row r="315" spans="1:5" x14ac:dyDescent="0.25">
      <c r="A315" s="21" t="s">
        <v>1583</v>
      </c>
      <c r="B315" s="21" t="s">
        <v>696</v>
      </c>
      <c r="C315" s="21" t="s">
        <v>709</v>
      </c>
      <c r="D315" s="21" t="s">
        <v>710</v>
      </c>
      <c r="E315" s="21" t="s">
        <v>78</v>
      </c>
    </row>
    <row r="316" spans="1:5" x14ac:dyDescent="0.25">
      <c r="A316" s="21" t="s">
        <v>1583</v>
      </c>
      <c r="B316" s="21" t="s">
        <v>696</v>
      </c>
      <c r="C316" s="21" t="s">
        <v>711</v>
      </c>
      <c r="D316" s="21" t="s">
        <v>712</v>
      </c>
      <c r="E316" s="21" t="s">
        <v>78</v>
      </c>
    </row>
    <row r="317" spans="1:5" x14ac:dyDescent="0.25">
      <c r="A317" s="21" t="s">
        <v>1583</v>
      </c>
      <c r="B317" s="21" t="s">
        <v>696</v>
      </c>
      <c r="C317" s="21" t="s">
        <v>713</v>
      </c>
      <c r="D317" s="21" t="s">
        <v>714</v>
      </c>
      <c r="E317" s="21" t="s">
        <v>78</v>
      </c>
    </row>
    <row r="318" spans="1:5" x14ac:dyDescent="0.25">
      <c r="A318" s="21" t="s">
        <v>1583</v>
      </c>
      <c r="B318" s="21" t="s">
        <v>696</v>
      </c>
      <c r="C318" s="21" t="s">
        <v>715</v>
      </c>
      <c r="D318" s="21" t="s">
        <v>716</v>
      </c>
      <c r="E318" s="21" t="s">
        <v>78</v>
      </c>
    </row>
    <row r="319" spans="1:5" x14ac:dyDescent="0.25">
      <c r="A319" s="21" t="s">
        <v>1583</v>
      </c>
      <c r="B319" s="21" t="s">
        <v>696</v>
      </c>
      <c r="C319" s="21" t="s">
        <v>717</v>
      </c>
      <c r="D319" s="21" t="s">
        <v>718</v>
      </c>
      <c r="E319" s="21" t="s">
        <v>78</v>
      </c>
    </row>
    <row r="320" spans="1:5" x14ac:dyDescent="0.25">
      <c r="A320" s="21" t="s">
        <v>1583</v>
      </c>
      <c r="B320" s="21" t="s">
        <v>696</v>
      </c>
      <c r="C320" s="21" t="s">
        <v>719</v>
      </c>
      <c r="D320" s="21" t="s">
        <v>720</v>
      </c>
      <c r="E320" s="21" t="s">
        <v>78</v>
      </c>
    </row>
    <row r="321" spans="1:5" x14ac:dyDescent="0.25">
      <c r="A321" s="21" t="s">
        <v>1583</v>
      </c>
      <c r="B321" s="21" t="s">
        <v>696</v>
      </c>
      <c r="C321" s="21" t="s">
        <v>721</v>
      </c>
      <c r="D321" s="21" t="s">
        <v>722</v>
      </c>
      <c r="E321" s="21" t="s">
        <v>78</v>
      </c>
    </row>
    <row r="322" spans="1:5" x14ac:dyDescent="0.25">
      <c r="A322" s="21" t="s">
        <v>1583</v>
      </c>
      <c r="B322" s="21" t="s">
        <v>696</v>
      </c>
      <c r="C322" s="21" t="s">
        <v>723</v>
      </c>
      <c r="D322" s="21" t="s">
        <v>724</v>
      </c>
      <c r="E322" s="21" t="s">
        <v>78</v>
      </c>
    </row>
    <row r="323" spans="1:5" x14ac:dyDescent="0.25">
      <c r="A323" s="21" t="s">
        <v>1583</v>
      </c>
      <c r="B323" s="21" t="s">
        <v>696</v>
      </c>
      <c r="C323" s="21" t="s">
        <v>725</v>
      </c>
      <c r="D323" s="21" t="s">
        <v>726</v>
      </c>
      <c r="E323" s="21" t="s">
        <v>78</v>
      </c>
    </row>
    <row r="324" spans="1:5" x14ac:dyDescent="0.25">
      <c r="A324" s="21" t="s">
        <v>1583</v>
      </c>
      <c r="B324" s="21" t="s">
        <v>696</v>
      </c>
      <c r="C324" s="21" t="s">
        <v>727</v>
      </c>
      <c r="D324" s="21" t="s">
        <v>728</v>
      </c>
      <c r="E324" s="21" t="s">
        <v>78</v>
      </c>
    </row>
    <row r="325" spans="1:5" x14ac:dyDescent="0.25">
      <c r="A325" s="21" t="s">
        <v>1583</v>
      </c>
      <c r="B325" s="21" t="s">
        <v>696</v>
      </c>
      <c r="C325" s="21" t="s">
        <v>729</v>
      </c>
      <c r="D325" s="21" t="s">
        <v>730</v>
      </c>
      <c r="E325" s="21" t="s">
        <v>78</v>
      </c>
    </row>
    <row r="326" spans="1:5" x14ac:dyDescent="0.25">
      <c r="A326" s="21" t="s">
        <v>1583</v>
      </c>
      <c r="B326" s="21" t="s">
        <v>696</v>
      </c>
      <c r="C326" s="21" t="s">
        <v>731</v>
      </c>
      <c r="D326" s="21" t="s">
        <v>732</v>
      </c>
      <c r="E326" s="21" t="s">
        <v>78</v>
      </c>
    </row>
    <row r="327" spans="1:5" x14ac:dyDescent="0.25">
      <c r="A327" s="21" t="s">
        <v>1583</v>
      </c>
      <c r="B327" s="21" t="s">
        <v>696</v>
      </c>
      <c r="C327" s="21" t="s">
        <v>733</v>
      </c>
      <c r="D327" s="21" t="s">
        <v>734</v>
      </c>
      <c r="E327" s="21" t="s">
        <v>78</v>
      </c>
    </row>
    <row r="328" spans="1:5" x14ac:dyDescent="0.25">
      <c r="A328" s="21" t="s">
        <v>1583</v>
      </c>
      <c r="B328" s="21" t="s">
        <v>696</v>
      </c>
      <c r="C328" s="21" t="s">
        <v>735</v>
      </c>
      <c r="D328" s="21" t="s">
        <v>736</v>
      </c>
      <c r="E328" s="21" t="s">
        <v>78</v>
      </c>
    </row>
    <row r="329" spans="1:5" x14ac:dyDescent="0.25">
      <c r="A329" s="21" t="s">
        <v>1583</v>
      </c>
      <c r="B329" s="21" t="s">
        <v>696</v>
      </c>
      <c r="C329" s="21" t="s">
        <v>737</v>
      </c>
      <c r="D329" s="21" t="s">
        <v>738</v>
      </c>
      <c r="E329" s="21" t="s">
        <v>78</v>
      </c>
    </row>
    <row r="330" spans="1:5" x14ac:dyDescent="0.25">
      <c r="A330" s="21" t="s">
        <v>1583</v>
      </c>
      <c r="B330" s="21" t="s">
        <v>696</v>
      </c>
      <c r="C330" s="21" t="s">
        <v>739</v>
      </c>
      <c r="D330" s="21" t="s">
        <v>740</v>
      </c>
      <c r="E330" s="21" t="s">
        <v>78</v>
      </c>
    </row>
    <row r="331" spans="1:5" x14ac:dyDescent="0.25">
      <c r="A331" s="21" t="s">
        <v>1583</v>
      </c>
      <c r="B331" s="21" t="s">
        <v>696</v>
      </c>
      <c r="C331" s="21" t="s">
        <v>741</v>
      </c>
      <c r="D331" s="21" t="s">
        <v>742</v>
      </c>
      <c r="E331" s="21" t="s">
        <v>78</v>
      </c>
    </row>
    <row r="332" spans="1:5" x14ac:dyDescent="0.25">
      <c r="A332" s="21" t="s">
        <v>1564</v>
      </c>
      <c r="B332" s="21" t="s">
        <v>743</v>
      </c>
      <c r="C332" s="21" t="s">
        <v>744</v>
      </c>
      <c r="D332" s="21" t="s">
        <v>745</v>
      </c>
      <c r="E332" s="21" t="s">
        <v>78</v>
      </c>
    </row>
    <row r="333" spans="1:5" x14ac:dyDescent="0.25">
      <c r="A333" s="21" t="s">
        <v>1564</v>
      </c>
      <c r="B333" s="21" t="s">
        <v>743</v>
      </c>
      <c r="C333" s="21" t="s">
        <v>746</v>
      </c>
      <c r="D333" s="21" t="s">
        <v>747</v>
      </c>
      <c r="E333" s="21" t="s">
        <v>0</v>
      </c>
    </row>
    <row r="334" spans="1:5" x14ac:dyDescent="0.25">
      <c r="A334" s="21" t="s">
        <v>1564</v>
      </c>
      <c r="B334" s="21" t="s">
        <v>743</v>
      </c>
      <c r="C334" s="21" t="s">
        <v>748</v>
      </c>
      <c r="D334" s="21" t="s">
        <v>749</v>
      </c>
      <c r="E334" s="21" t="s">
        <v>78</v>
      </c>
    </row>
    <row r="335" spans="1:5" x14ac:dyDescent="0.25">
      <c r="A335" s="21" t="s">
        <v>1564</v>
      </c>
      <c r="B335" s="21" t="s">
        <v>743</v>
      </c>
      <c r="C335" s="21" t="s">
        <v>750</v>
      </c>
      <c r="D335" s="21" t="s">
        <v>751</v>
      </c>
      <c r="E335" s="21" t="s">
        <v>78</v>
      </c>
    </row>
    <row r="336" spans="1:5" x14ac:dyDescent="0.25">
      <c r="A336" s="21" t="s">
        <v>1564</v>
      </c>
      <c r="B336" s="21" t="s">
        <v>743</v>
      </c>
      <c r="C336" s="21" t="s">
        <v>752</v>
      </c>
      <c r="D336" s="21" t="s">
        <v>753</v>
      </c>
      <c r="E336" s="21" t="s">
        <v>78</v>
      </c>
    </row>
    <row r="337" spans="1:5" x14ac:dyDescent="0.25">
      <c r="A337" s="21" t="s">
        <v>1564</v>
      </c>
      <c r="B337" s="21" t="s">
        <v>743</v>
      </c>
      <c r="C337" s="21" t="s">
        <v>754</v>
      </c>
      <c r="D337" s="21" t="s">
        <v>755</v>
      </c>
      <c r="E337" s="21" t="s">
        <v>78</v>
      </c>
    </row>
    <row r="338" spans="1:5" x14ac:dyDescent="0.25">
      <c r="A338" s="21" t="s">
        <v>1564</v>
      </c>
      <c r="B338" s="21" t="s">
        <v>743</v>
      </c>
      <c r="C338" s="21" t="s">
        <v>756</v>
      </c>
      <c r="D338" s="21" t="s">
        <v>757</v>
      </c>
      <c r="E338" s="21" t="s">
        <v>78</v>
      </c>
    </row>
    <row r="339" spans="1:5" x14ac:dyDescent="0.25">
      <c r="A339" s="21" t="s">
        <v>1564</v>
      </c>
      <c r="B339" s="21" t="s">
        <v>743</v>
      </c>
      <c r="C339" s="21" t="s">
        <v>758</v>
      </c>
      <c r="D339" s="21" t="s">
        <v>759</v>
      </c>
      <c r="E339" s="21" t="s">
        <v>78</v>
      </c>
    </row>
    <row r="340" spans="1:5" x14ac:dyDescent="0.25">
      <c r="A340" s="21" t="s">
        <v>1564</v>
      </c>
      <c r="B340" s="21" t="s">
        <v>743</v>
      </c>
      <c r="C340" s="21" t="s">
        <v>760</v>
      </c>
      <c r="D340" s="21" t="s">
        <v>761</v>
      </c>
      <c r="E340" s="21" t="s">
        <v>0</v>
      </c>
    </row>
    <row r="341" spans="1:5" x14ac:dyDescent="0.25">
      <c r="A341" s="21" t="s">
        <v>1564</v>
      </c>
      <c r="B341" s="21" t="s">
        <v>743</v>
      </c>
      <c r="C341" s="21" t="s">
        <v>762</v>
      </c>
      <c r="D341" s="21" t="s">
        <v>763</v>
      </c>
      <c r="E341" s="21" t="s">
        <v>0</v>
      </c>
    </row>
    <row r="342" spans="1:5" x14ac:dyDescent="0.25">
      <c r="A342" s="21" t="s">
        <v>1564</v>
      </c>
      <c r="B342" s="21" t="s">
        <v>743</v>
      </c>
      <c r="C342" s="21" t="s">
        <v>764</v>
      </c>
      <c r="D342" s="21" t="s">
        <v>765</v>
      </c>
      <c r="E342" s="21" t="s">
        <v>0</v>
      </c>
    </row>
    <row r="343" spans="1:5" x14ac:dyDescent="0.25">
      <c r="A343" s="21" t="s">
        <v>1564</v>
      </c>
      <c r="B343" s="21" t="s">
        <v>743</v>
      </c>
      <c r="C343" s="21" t="s">
        <v>766</v>
      </c>
      <c r="D343" s="21" t="s">
        <v>767</v>
      </c>
      <c r="E343" s="21" t="s">
        <v>78</v>
      </c>
    </row>
    <row r="344" spans="1:5" x14ac:dyDescent="0.25">
      <c r="A344" s="21" t="s">
        <v>1564</v>
      </c>
      <c r="B344" s="21" t="s">
        <v>743</v>
      </c>
      <c r="C344" s="21" t="s">
        <v>768</v>
      </c>
      <c r="D344" s="21" t="s">
        <v>769</v>
      </c>
      <c r="E344" s="21" t="s">
        <v>0</v>
      </c>
    </row>
    <row r="345" spans="1:5" x14ac:dyDescent="0.25">
      <c r="A345" s="21" t="s">
        <v>1564</v>
      </c>
      <c r="B345" s="21" t="s">
        <v>743</v>
      </c>
      <c r="C345" s="21" t="s">
        <v>770</v>
      </c>
      <c r="D345" s="21" t="s">
        <v>771</v>
      </c>
      <c r="E345" s="21" t="s">
        <v>78</v>
      </c>
    </row>
    <row r="346" spans="1:5" x14ac:dyDescent="0.25">
      <c r="A346" s="21" t="s">
        <v>1564</v>
      </c>
      <c r="B346" s="21" t="s">
        <v>743</v>
      </c>
      <c r="C346" s="21" t="s">
        <v>772</v>
      </c>
      <c r="D346" s="21" t="s">
        <v>773</v>
      </c>
      <c r="E346" s="21" t="s">
        <v>78</v>
      </c>
    </row>
    <row r="347" spans="1:5" x14ac:dyDescent="0.25">
      <c r="A347" s="21" t="s">
        <v>1564</v>
      </c>
      <c r="B347" s="21" t="s">
        <v>743</v>
      </c>
      <c r="C347" s="21" t="s">
        <v>774</v>
      </c>
      <c r="D347" s="21" t="s">
        <v>775</v>
      </c>
      <c r="E347" s="21" t="s">
        <v>0</v>
      </c>
    </row>
    <row r="348" spans="1:5" x14ac:dyDescent="0.25">
      <c r="A348" s="21" t="s">
        <v>1564</v>
      </c>
      <c r="B348" s="21" t="s">
        <v>743</v>
      </c>
      <c r="C348" s="21" t="s">
        <v>776</v>
      </c>
      <c r="D348" s="21" t="s">
        <v>777</v>
      </c>
      <c r="E348" s="21" t="s">
        <v>0</v>
      </c>
    </row>
    <row r="349" spans="1:5" x14ac:dyDescent="0.25">
      <c r="A349" s="21" t="s">
        <v>1564</v>
      </c>
      <c r="B349" s="21" t="s">
        <v>743</v>
      </c>
      <c r="C349" s="21" t="s">
        <v>778</v>
      </c>
      <c r="D349" s="21" t="s">
        <v>779</v>
      </c>
      <c r="E349" s="21" t="s">
        <v>0</v>
      </c>
    </row>
    <row r="350" spans="1:5" x14ac:dyDescent="0.25">
      <c r="A350" s="21" t="s">
        <v>1564</v>
      </c>
      <c r="B350" s="21" t="s">
        <v>743</v>
      </c>
      <c r="C350" s="21" t="s">
        <v>780</v>
      </c>
      <c r="D350" s="21" t="s">
        <v>781</v>
      </c>
      <c r="E350" s="21" t="s">
        <v>78</v>
      </c>
    </row>
    <row r="351" spans="1:5" x14ac:dyDescent="0.25">
      <c r="A351" s="21" t="s">
        <v>1564</v>
      </c>
      <c r="B351" s="21" t="s">
        <v>743</v>
      </c>
      <c r="C351" s="21" t="s">
        <v>782</v>
      </c>
      <c r="D351" s="21" t="s">
        <v>783</v>
      </c>
      <c r="E351" s="21" t="s">
        <v>78</v>
      </c>
    </row>
    <row r="352" spans="1:5" x14ac:dyDescent="0.25">
      <c r="A352" s="21" t="s">
        <v>1564</v>
      </c>
      <c r="B352" s="21" t="s">
        <v>743</v>
      </c>
      <c r="C352" s="21" t="s">
        <v>784</v>
      </c>
      <c r="D352" s="21" t="s">
        <v>785</v>
      </c>
      <c r="E352" s="21" t="s">
        <v>0</v>
      </c>
    </row>
    <row r="353" spans="1:5" x14ac:dyDescent="0.25">
      <c r="A353" s="21" t="s">
        <v>1564</v>
      </c>
      <c r="B353" s="21" t="s">
        <v>743</v>
      </c>
      <c r="C353" s="21" t="s">
        <v>786</v>
      </c>
      <c r="D353" s="21" t="s">
        <v>787</v>
      </c>
      <c r="E353" s="21" t="s">
        <v>78</v>
      </c>
    </row>
    <row r="354" spans="1:5" x14ac:dyDescent="0.25">
      <c r="A354" s="21" t="s">
        <v>1564</v>
      </c>
      <c r="B354" s="21" t="s">
        <v>743</v>
      </c>
      <c r="C354" s="21" t="s">
        <v>788</v>
      </c>
      <c r="D354" s="21" t="s">
        <v>789</v>
      </c>
      <c r="E354" s="21" t="s">
        <v>78</v>
      </c>
    </row>
    <row r="355" spans="1:5" x14ac:dyDescent="0.25">
      <c r="A355" s="21" t="s">
        <v>1564</v>
      </c>
      <c r="B355" s="21" t="s">
        <v>743</v>
      </c>
      <c r="C355" s="21" t="s">
        <v>790</v>
      </c>
      <c r="D355" s="21" t="s">
        <v>791</v>
      </c>
      <c r="E355" s="21" t="s">
        <v>0</v>
      </c>
    </row>
    <row r="356" spans="1:5" x14ac:dyDescent="0.25">
      <c r="A356" s="21" t="s">
        <v>1564</v>
      </c>
      <c r="B356" s="21" t="s">
        <v>743</v>
      </c>
      <c r="C356" s="21" t="s">
        <v>792</v>
      </c>
      <c r="D356" s="21" t="s">
        <v>793</v>
      </c>
      <c r="E356" s="21" t="s">
        <v>0</v>
      </c>
    </row>
    <row r="357" spans="1:5" x14ac:dyDescent="0.25">
      <c r="A357" s="21" t="s">
        <v>1564</v>
      </c>
      <c r="B357" s="21" t="s">
        <v>743</v>
      </c>
      <c r="C357" s="21" t="s">
        <v>794</v>
      </c>
      <c r="D357" s="21" t="s">
        <v>795</v>
      </c>
      <c r="E357" s="21" t="s">
        <v>78</v>
      </c>
    </row>
    <row r="358" spans="1:5" x14ac:dyDescent="0.25">
      <c r="A358" s="21" t="s">
        <v>1564</v>
      </c>
      <c r="B358" s="21" t="s">
        <v>743</v>
      </c>
      <c r="C358" s="21" t="s">
        <v>796</v>
      </c>
      <c r="D358" s="21" t="s">
        <v>797</v>
      </c>
      <c r="E358" s="21" t="s">
        <v>78</v>
      </c>
    </row>
    <row r="359" spans="1:5" x14ac:dyDescent="0.25">
      <c r="A359" s="21" t="s">
        <v>1564</v>
      </c>
      <c r="B359" s="21" t="s">
        <v>743</v>
      </c>
      <c r="C359" s="21" t="s">
        <v>798</v>
      </c>
      <c r="D359" s="21" t="s">
        <v>799</v>
      </c>
      <c r="E359" s="21" t="s">
        <v>78</v>
      </c>
    </row>
    <row r="360" spans="1:5" x14ac:dyDescent="0.25">
      <c r="A360" s="21" t="s">
        <v>1564</v>
      </c>
      <c r="B360" s="21" t="s">
        <v>743</v>
      </c>
      <c r="C360" s="21" t="s">
        <v>800</v>
      </c>
      <c r="D360" s="21" t="s">
        <v>801</v>
      </c>
      <c r="E360" s="21" t="s">
        <v>78</v>
      </c>
    </row>
    <row r="361" spans="1:5" x14ac:dyDescent="0.25">
      <c r="A361" s="21" t="s">
        <v>1565</v>
      </c>
      <c r="B361" s="21" t="s">
        <v>802</v>
      </c>
      <c r="C361" s="21" t="s">
        <v>803</v>
      </c>
      <c r="D361" s="21" t="s">
        <v>804</v>
      </c>
      <c r="E361" s="21" t="s">
        <v>78</v>
      </c>
    </row>
    <row r="362" spans="1:5" x14ac:dyDescent="0.25">
      <c r="A362" s="21" t="s">
        <v>1565</v>
      </c>
      <c r="B362" s="21" t="s">
        <v>802</v>
      </c>
      <c r="C362" s="21" t="s">
        <v>805</v>
      </c>
      <c r="D362" s="21" t="s">
        <v>806</v>
      </c>
      <c r="E362" s="21" t="s">
        <v>0</v>
      </c>
    </row>
    <row r="363" spans="1:5" x14ac:dyDescent="0.25">
      <c r="A363" s="21" t="s">
        <v>1565</v>
      </c>
      <c r="B363" s="21" t="s">
        <v>802</v>
      </c>
      <c r="C363" s="21" t="s">
        <v>807</v>
      </c>
      <c r="D363" s="21" t="s">
        <v>808</v>
      </c>
      <c r="E363" s="21" t="s">
        <v>78</v>
      </c>
    </row>
    <row r="364" spans="1:5" x14ac:dyDescent="0.25">
      <c r="A364" s="21" t="s">
        <v>1565</v>
      </c>
      <c r="B364" s="21" t="s">
        <v>802</v>
      </c>
      <c r="C364" s="21" t="s">
        <v>809</v>
      </c>
      <c r="D364" s="21" t="s">
        <v>810</v>
      </c>
      <c r="E364" s="21" t="s">
        <v>0</v>
      </c>
    </row>
    <row r="365" spans="1:5" x14ac:dyDescent="0.25">
      <c r="A365" s="21" t="s">
        <v>1565</v>
      </c>
      <c r="B365" s="21" t="s">
        <v>802</v>
      </c>
      <c r="C365" s="21" t="s">
        <v>811</v>
      </c>
      <c r="D365" s="21" t="s">
        <v>812</v>
      </c>
      <c r="E365" s="21" t="s">
        <v>78</v>
      </c>
    </row>
    <row r="366" spans="1:5" x14ac:dyDescent="0.25">
      <c r="A366" s="21" t="s">
        <v>1565</v>
      </c>
      <c r="B366" s="21" t="s">
        <v>802</v>
      </c>
      <c r="C366" s="21" t="s">
        <v>813</v>
      </c>
      <c r="D366" s="21" t="s">
        <v>814</v>
      </c>
      <c r="E366" s="21" t="s">
        <v>0</v>
      </c>
    </row>
    <row r="367" spans="1:5" x14ac:dyDescent="0.25">
      <c r="A367" s="21" t="s">
        <v>1565</v>
      </c>
      <c r="B367" s="21" t="s">
        <v>802</v>
      </c>
      <c r="C367" s="21" t="s">
        <v>815</v>
      </c>
      <c r="D367" s="21" t="s">
        <v>816</v>
      </c>
      <c r="E367" s="21" t="s">
        <v>0</v>
      </c>
    </row>
    <row r="368" spans="1:5" x14ac:dyDescent="0.25">
      <c r="A368" s="21" t="s">
        <v>1565</v>
      </c>
      <c r="B368" s="21" t="s">
        <v>802</v>
      </c>
      <c r="C368" s="21" t="s">
        <v>817</v>
      </c>
      <c r="D368" s="21" t="s">
        <v>818</v>
      </c>
      <c r="E368" s="21" t="s">
        <v>0</v>
      </c>
    </row>
    <row r="369" spans="1:5" x14ac:dyDescent="0.25">
      <c r="A369" s="21" t="s">
        <v>1565</v>
      </c>
      <c r="B369" s="21" t="s">
        <v>802</v>
      </c>
      <c r="C369" s="21" t="s">
        <v>819</v>
      </c>
      <c r="D369" s="21" t="s">
        <v>820</v>
      </c>
      <c r="E369" s="21" t="s">
        <v>78</v>
      </c>
    </row>
    <row r="370" spans="1:5" x14ac:dyDescent="0.25">
      <c r="A370" s="21" t="s">
        <v>1565</v>
      </c>
      <c r="B370" s="21" t="s">
        <v>802</v>
      </c>
      <c r="C370" s="21" t="s">
        <v>821</v>
      </c>
      <c r="D370" s="21" t="s">
        <v>822</v>
      </c>
      <c r="E370" s="21" t="s">
        <v>0</v>
      </c>
    </row>
    <row r="371" spans="1:5" x14ac:dyDescent="0.25">
      <c r="A371" s="21" t="s">
        <v>1565</v>
      </c>
      <c r="B371" s="21" t="s">
        <v>802</v>
      </c>
      <c r="C371" s="21" t="s">
        <v>823</v>
      </c>
      <c r="D371" s="21" t="s">
        <v>824</v>
      </c>
      <c r="E371" s="21" t="s">
        <v>78</v>
      </c>
    </row>
    <row r="372" spans="1:5" x14ac:dyDescent="0.25">
      <c r="A372" s="21" t="s">
        <v>1565</v>
      </c>
      <c r="B372" s="21" t="s">
        <v>802</v>
      </c>
      <c r="C372" s="21" t="s">
        <v>825</v>
      </c>
      <c r="D372" s="21" t="s">
        <v>826</v>
      </c>
      <c r="E372" s="21" t="s">
        <v>78</v>
      </c>
    </row>
    <row r="373" spans="1:5" x14ac:dyDescent="0.25">
      <c r="A373" s="21" t="s">
        <v>1565</v>
      </c>
      <c r="B373" s="21" t="s">
        <v>802</v>
      </c>
      <c r="C373" s="21" t="s">
        <v>827</v>
      </c>
      <c r="D373" s="21" t="s">
        <v>828</v>
      </c>
      <c r="E373" s="21" t="s">
        <v>78</v>
      </c>
    </row>
    <row r="374" spans="1:5" x14ac:dyDescent="0.25">
      <c r="A374" s="21" t="s">
        <v>1565</v>
      </c>
      <c r="B374" s="21" t="s">
        <v>802</v>
      </c>
      <c r="C374" s="21" t="s">
        <v>829</v>
      </c>
      <c r="D374" s="21" t="s">
        <v>830</v>
      </c>
      <c r="E374" s="21" t="s">
        <v>78</v>
      </c>
    </row>
    <row r="375" spans="1:5" x14ac:dyDescent="0.25">
      <c r="A375" s="21" t="s">
        <v>1565</v>
      </c>
      <c r="B375" s="21" t="s">
        <v>802</v>
      </c>
      <c r="C375" s="21" t="s">
        <v>831</v>
      </c>
      <c r="D375" s="21" t="s">
        <v>832</v>
      </c>
      <c r="E375" s="21" t="s">
        <v>78</v>
      </c>
    </row>
    <row r="376" spans="1:5" x14ac:dyDescent="0.25">
      <c r="A376" s="21" t="s">
        <v>1565</v>
      </c>
      <c r="B376" s="21" t="s">
        <v>802</v>
      </c>
      <c r="C376" s="21" t="s">
        <v>833</v>
      </c>
      <c r="D376" s="21" t="s">
        <v>834</v>
      </c>
      <c r="E376" s="21" t="s">
        <v>0</v>
      </c>
    </row>
    <row r="377" spans="1:5" x14ac:dyDescent="0.25">
      <c r="A377" s="21" t="s">
        <v>1565</v>
      </c>
      <c r="B377" s="21" t="s">
        <v>802</v>
      </c>
      <c r="C377" s="21" t="s">
        <v>835</v>
      </c>
      <c r="D377" s="21" t="s">
        <v>836</v>
      </c>
      <c r="E377" s="21" t="s">
        <v>0</v>
      </c>
    </row>
    <row r="378" spans="1:5" x14ac:dyDescent="0.25">
      <c r="A378" s="21" t="s">
        <v>1565</v>
      </c>
      <c r="B378" s="21" t="s">
        <v>802</v>
      </c>
      <c r="C378" s="21" t="s">
        <v>837</v>
      </c>
      <c r="D378" s="21" t="s">
        <v>838</v>
      </c>
      <c r="E378" s="21" t="s">
        <v>78</v>
      </c>
    </row>
    <row r="379" spans="1:5" x14ac:dyDescent="0.25">
      <c r="A379" s="21" t="s">
        <v>1565</v>
      </c>
      <c r="B379" s="21" t="s">
        <v>802</v>
      </c>
      <c r="C379" s="21" t="s">
        <v>839</v>
      </c>
      <c r="D379" s="21" t="s">
        <v>840</v>
      </c>
      <c r="E379" s="21" t="s">
        <v>0</v>
      </c>
    </row>
    <row r="380" spans="1:5" x14ac:dyDescent="0.25">
      <c r="A380" s="21" t="s">
        <v>1565</v>
      </c>
      <c r="B380" s="21" t="s">
        <v>802</v>
      </c>
      <c r="C380" s="21" t="s">
        <v>841</v>
      </c>
      <c r="D380" s="21" t="s">
        <v>842</v>
      </c>
      <c r="E380" s="21" t="s">
        <v>78</v>
      </c>
    </row>
    <row r="381" spans="1:5" x14ac:dyDescent="0.25">
      <c r="A381" s="21" t="s">
        <v>1565</v>
      </c>
      <c r="B381" s="21" t="s">
        <v>802</v>
      </c>
      <c r="C381" s="21" t="s">
        <v>843</v>
      </c>
      <c r="D381" s="21" t="s">
        <v>844</v>
      </c>
      <c r="E381" s="21" t="s">
        <v>78</v>
      </c>
    </row>
    <row r="382" spans="1:5" x14ac:dyDescent="0.25">
      <c r="A382" s="21" t="s">
        <v>1565</v>
      </c>
      <c r="B382" s="21" t="s">
        <v>802</v>
      </c>
      <c r="C382" s="21" t="s">
        <v>845</v>
      </c>
      <c r="D382" s="21" t="s">
        <v>846</v>
      </c>
      <c r="E382" s="21" t="s">
        <v>0</v>
      </c>
    </row>
    <row r="383" spans="1:5" x14ac:dyDescent="0.25">
      <c r="A383" s="21" t="s">
        <v>1565</v>
      </c>
      <c r="B383" s="21" t="s">
        <v>802</v>
      </c>
      <c r="C383" s="21" t="s">
        <v>847</v>
      </c>
      <c r="D383" s="21" t="s">
        <v>848</v>
      </c>
      <c r="E383" s="21" t="s">
        <v>78</v>
      </c>
    </row>
    <row r="384" spans="1:5" x14ac:dyDescent="0.25">
      <c r="A384" s="21" t="s">
        <v>1565</v>
      </c>
      <c r="B384" s="21" t="s">
        <v>802</v>
      </c>
      <c r="C384" s="21" t="s">
        <v>849</v>
      </c>
      <c r="D384" s="21" t="s">
        <v>850</v>
      </c>
      <c r="E384" s="21" t="s">
        <v>78</v>
      </c>
    </row>
    <row r="385" spans="1:5" x14ac:dyDescent="0.25">
      <c r="A385" s="21" t="s">
        <v>1565</v>
      </c>
      <c r="B385" s="21" t="s">
        <v>802</v>
      </c>
      <c r="C385" s="21" t="s">
        <v>851</v>
      </c>
      <c r="D385" s="21" t="s">
        <v>852</v>
      </c>
      <c r="E385" s="21" t="s">
        <v>78</v>
      </c>
    </row>
    <row r="386" spans="1:5" x14ac:dyDescent="0.25">
      <c r="A386" s="21" t="s">
        <v>1565</v>
      </c>
      <c r="B386" s="21" t="s">
        <v>802</v>
      </c>
      <c r="C386" s="21" t="s">
        <v>853</v>
      </c>
      <c r="D386" s="21" t="s">
        <v>854</v>
      </c>
      <c r="E386" s="21" t="s">
        <v>0</v>
      </c>
    </row>
    <row r="387" spans="1:5" x14ac:dyDescent="0.25">
      <c r="A387" s="21" t="s">
        <v>1565</v>
      </c>
      <c r="B387" s="21" t="s">
        <v>802</v>
      </c>
      <c r="C387" s="21" t="s">
        <v>855</v>
      </c>
      <c r="D387" s="21" t="s">
        <v>856</v>
      </c>
      <c r="E387" s="21" t="s">
        <v>0</v>
      </c>
    </row>
    <row r="388" spans="1:5" x14ac:dyDescent="0.25">
      <c r="A388" s="21" t="s">
        <v>1565</v>
      </c>
      <c r="B388" s="21" t="s">
        <v>802</v>
      </c>
      <c r="C388" s="21" t="s">
        <v>857</v>
      </c>
      <c r="D388" s="21" t="s">
        <v>858</v>
      </c>
      <c r="E388" s="21" t="s">
        <v>0</v>
      </c>
    </row>
    <row r="389" spans="1:5" x14ac:dyDescent="0.25">
      <c r="A389" s="21" t="s">
        <v>1566</v>
      </c>
      <c r="B389" s="21" t="s">
        <v>859</v>
      </c>
      <c r="C389" s="21" t="s">
        <v>860</v>
      </c>
      <c r="D389" s="21" t="s">
        <v>861</v>
      </c>
      <c r="E389" s="21" t="s">
        <v>0</v>
      </c>
    </row>
    <row r="390" spans="1:5" x14ac:dyDescent="0.25">
      <c r="A390" s="21" t="s">
        <v>1566</v>
      </c>
      <c r="B390" s="21" t="s">
        <v>859</v>
      </c>
      <c r="C390" s="21" t="s">
        <v>862</v>
      </c>
      <c r="D390" s="21" t="s">
        <v>863</v>
      </c>
      <c r="E390" s="21" t="s">
        <v>0</v>
      </c>
    </row>
    <row r="391" spans="1:5" x14ac:dyDescent="0.25">
      <c r="A391" s="21" t="s">
        <v>1566</v>
      </c>
      <c r="B391" s="21" t="s">
        <v>859</v>
      </c>
      <c r="C391" s="21" t="s">
        <v>864</v>
      </c>
      <c r="D391" s="21" t="s">
        <v>865</v>
      </c>
      <c r="E391" s="21" t="s">
        <v>0</v>
      </c>
    </row>
    <row r="392" spans="1:5" x14ac:dyDescent="0.25">
      <c r="A392" s="21" t="s">
        <v>1566</v>
      </c>
      <c r="B392" s="21" t="s">
        <v>859</v>
      </c>
      <c r="C392" s="21" t="s">
        <v>866</v>
      </c>
      <c r="D392" s="21" t="s">
        <v>867</v>
      </c>
      <c r="E392" s="21" t="s">
        <v>0</v>
      </c>
    </row>
    <row r="393" spans="1:5" x14ac:dyDescent="0.25">
      <c r="A393" s="21" t="s">
        <v>1566</v>
      </c>
      <c r="B393" s="21" t="s">
        <v>859</v>
      </c>
      <c r="C393" s="21" t="s">
        <v>868</v>
      </c>
      <c r="D393" s="21" t="s">
        <v>869</v>
      </c>
      <c r="E393" s="21" t="s">
        <v>78</v>
      </c>
    </row>
    <row r="394" spans="1:5" x14ac:dyDescent="0.25">
      <c r="A394" s="21" t="s">
        <v>1566</v>
      </c>
      <c r="B394" s="21" t="s">
        <v>859</v>
      </c>
      <c r="C394" s="21" t="s">
        <v>870</v>
      </c>
      <c r="D394" s="21" t="s">
        <v>871</v>
      </c>
      <c r="E394" s="21" t="s">
        <v>78</v>
      </c>
    </row>
    <row r="395" spans="1:5" x14ac:dyDescent="0.25">
      <c r="A395" s="21" t="s">
        <v>1566</v>
      </c>
      <c r="B395" s="21" t="s">
        <v>859</v>
      </c>
      <c r="C395" s="21" t="s">
        <v>872</v>
      </c>
      <c r="D395" s="21" t="s">
        <v>873</v>
      </c>
      <c r="E395" s="21" t="s">
        <v>0</v>
      </c>
    </row>
    <row r="396" spans="1:5" x14ac:dyDescent="0.25">
      <c r="A396" s="21" t="s">
        <v>1566</v>
      </c>
      <c r="B396" s="21" t="s">
        <v>859</v>
      </c>
      <c r="C396" s="21" t="s">
        <v>874</v>
      </c>
      <c r="D396" s="21" t="s">
        <v>875</v>
      </c>
      <c r="E396" s="21" t="s">
        <v>78</v>
      </c>
    </row>
    <row r="397" spans="1:5" x14ac:dyDescent="0.25">
      <c r="A397" s="21" t="s">
        <v>1566</v>
      </c>
      <c r="B397" s="21" t="s">
        <v>859</v>
      </c>
      <c r="C397" s="21" t="s">
        <v>876</v>
      </c>
      <c r="D397" s="21" t="s">
        <v>877</v>
      </c>
      <c r="E397" s="21" t="s">
        <v>0</v>
      </c>
    </row>
    <row r="398" spans="1:5" x14ac:dyDescent="0.25">
      <c r="A398" s="21" t="s">
        <v>1566</v>
      </c>
      <c r="B398" s="21" t="s">
        <v>859</v>
      </c>
      <c r="C398" s="21" t="s">
        <v>878</v>
      </c>
      <c r="D398" s="21" t="s">
        <v>879</v>
      </c>
      <c r="E398" s="21" t="s">
        <v>78</v>
      </c>
    </row>
    <row r="399" spans="1:5" x14ac:dyDescent="0.25">
      <c r="A399" s="21" t="s">
        <v>1566</v>
      </c>
      <c r="B399" s="21" t="s">
        <v>859</v>
      </c>
      <c r="C399" s="21" t="s">
        <v>880</v>
      </c>
      <c r="D399" s="21" t="s">
        <v>881</v>
      </c>
      <c r="E399" s="21" t="s">
        <v>78</v>
      </c>
    </row>
    <row r="400" spans="1:5" x14ac:dyDescent="0.25">
      <c r="A400" s="21" t="s">
        <v>1566</v>
      </c>
      <c r="B400" s="21" t="s">
        <v>859</v>
      </c>
      <c r="C400" s="21" t="s">
        <v>882</v>
      </c>
      <c r="D400" s="21" t="s">
        <v>883</v>
      </c>
      <c r="E400" s="21" t="s">
        <v>0</v>
      </c>
    </row>
    <row r="401" spans="1:5" x14ac:dyDescent="0.25">
      <c r="A401" s="21" t="s">
        <v>1566</v>
      </c>
      <c r="B401" s="21" t="s">
        <v>859</v>
      </c>
      <c r="C401" s="21" t="s">
        <v>884</v>
      </c>
      <c r="D401" s="21" t="s">
        <v>885</v>
      </c>
      <c r="E401" s="21" t="s">
        <v>0</v>
      </c>
    </row>
    <row r="402" spans="1:5" x14ac:dyDescent="0.25">
      <c r="A402" s="21" t="s">
        <v>1566</v>
      </c>
      <c r="B402" s="21" t="s">
        <v>859</v>
      </c>
      <c r="C402" s="21" t="s">
        <v>886</v>
      </c>
      <c r="D402" s="21" t="s">
        <v>887</v>
      </c>
      <c r="E402" s="21" t="s">
        <v>0</v>
      </c>
    </row>
    <row r="403" spans="1:5" x14ac:dyDescent="0.25">
      <c r="A403" s="21" t="s">
        <v>1566</v>
      </c>
      <c r="B403" s="21" t="s">
        <v>859</v>
      </c>
      <c r="C403" s="21" t="s">
        <v>888</v>
      </c>
      <c r="D403" s="21" t="s">
        <v>889</v>
      </c>
      <c r="E403" s="21" t="s">
        <v>0</v>
      </c>
    </row>
    <row r="404" spans="1:5" x14ac:dyDescent="0.25">
      <c r="A404" s="21" t="s">
        <v>1566</v>
      </c>
      <c r="B404" s="21" t="s">
        <v>859</v>
      </c>
      <c r="C404" s="21" t="s">
        <v>890</v>
      </c>
      <c r="D404" s="21" t="s">
        <v>891</v>
      </c>
      <c r="E404" s="21" t="s">
        <v>78</v>
      </c>
    </row>
    <row r="405" spans="1:5" x14ac:dyDescent="0.25">
      <c r="A405" s="21" t="s">
        <v>1566</v>
      </c>
      <c r="B405" s="21" t="s">
        <v>859</v>
      </c>
      <c r="C405" s="21" t="s">
        <v>892</v>
      </c>
      <c r="D405" s="21" t="s">
        <v>893</v>
      </c>
      <c r="E405" s="21" t="s">
        <v>78</v>
      </c>
    </row>
    <row r="406" spans="1:5" x14ac:dyDescent="0.25">
      <c r="A406" s="21" t="s">
        <v>1566</v>
      </c>
      <c r="B406" s="21" t="s">
        <v>859</v>
      </c>
      <c r="C406" s="21" t="s">
        <v>894</v>
      </c>
      <c r="D406" s="21" t="s">
        <v>895</v>
      </c>
      <c r="E406" s="21" t="s">
        <v>0</v>
      </c>
    </row>
    <row r="407" spans="1:5" x14ac:dyDescent="0.25">
      <c r="A407" s="21" t="s">
        <v>1566</v>
      </c>
      <c r="B407" s="21" t="s">
        <v>859</v>
      </c>
      <c r="C407" s="21" t="s">
        <v>896</v>
      </c>
      <c r="D407" s="21" t="s">
        <v>897</v>
      </c>
      <c r="E407" s="21" t="s">
        <v>78</v>
      </c>
    </row>
    <row r="408" spans="1:5" x14ac:dyDescent="0.25">
      <c r="A408" s="21" t="s">
        <v>1566</v>
      </c>
      <c r="B408" s="21" t="s">
        <v>859</v>
      </c>
      <c r="C408" s="21" t="s">
        <v>898</v>
      </c>
      <c r="D408" s="21" t="s">
        <v>899</v>
      </c>
      <c r="E408" s="21" t="s">
        <v>78</v>
      </c>
    </row>
    <row r="409" spans="1:5" x14ac:dyDescent="0.25">
      <c r="A409" s="21" t="s">
        <v>1566</v>
      </c>
      <c r="B409" s="21" t="s">
        <v>859</v>
      </c>
      <c r="C409" s="21" t="s">
        <v>900</v>
      </c>
      <c r="D409" s="21" t="s">
        <v>901</v>
      </c>
      <c r="E409" s="21" t="s">
        <v>0</v>
      </c>
    </row>
    <row r="410" spans="1:5" x14ac:dyDescent="0.25">
      <c r="A410" s="21" t="s">
        <v>1566</v>
      </c>
      <c r="B410" s="21" t="s">
        <v>859</v>
      </c>
      <c r="C410" s="21" t="s">
        <v>902</v>
      </c>
      <c r="D410" s="21" t="s">
        <v>903</v>
      </c>
      <c r="E410" s="21" t="s">
        <v>78</v>
      </c>
    </row>
    <row r="411" spans="1:5" x14ac:dyDescent="0.25">
      <c r="A411" s="21" t="s">
        <v>1567</v>
      </c>
      <c r="B411" s="21" t="s">
        <v>904</v>
      </c>
      <c r="C411" s="21" t="s">
        <v>905</v>
      </c>
      <c r="D411" s="21" t="s">
        <v>906</v>
      </c>
      <c r="E411" s="21" t="s">
        <v>0</v>
      </c>
    </row>
    <row r="412" spans="1:5" x14ac:dyDescent="0.25">
      <c r="A412" s="21" t="s">
        <v>1567</v>
      </c>
      <c r="B412" s="21" t="s">
        <v>904</v>
      </c>
      <c r="C412" s="21" t="s">
        <v>907</v>
      </c>
      <c r="D412" s="21" t="s">
        <v>908</v>
      </c>
      <c r="E412" s="21" t="s">
        <v>78</v>
      </c>
    </row>
    <row r="413" spans="1:5" x14ac:dyDescent="0.25">
      <c r="A413" s="21" t="s">
        <v>1567</v>
      </c>
      <c r="B413" s="21" t="s">
        <v>904</v>
      </c>
      <c r="C413" s="21" t="s">
        <v>909</v>
      </c>
      <c r="D413" s="21" t="s">
        <v>910</v>
      </c>
      <c r="E413" s="21" t="s">
        <v>78</v>
      </c>
    </row>
    <row r="414" spans="1:5" x14ac:dyDescent="0.25">
      <c r="A414" s="21" t="s">
        <v>1567</v>
      </c>
      <c r="B414" s="21" t="s">
        <v>904</v>
      </c>
      <c r="C414" s="21" t="s">
        <v>911</v>
      </c>
      <c r="D414" s="21" t="s">
        <v>912</v>
      </c>
      <c r="E414" s="21" t="s">
        <v>0</v>
      </c>
    </row>
    <row r="415" spans="1:5" x14ac:dyDescent="0.25">
      <c r="A415" s="21" t="s">
        <v>1567</v>
      </c>
      <c r="B415" s="21" t="s">
        <v>904</v>
      </c>
      <c r="C415" s="21" t="s">
        <v>913</v>
      </c>
      <c r="D415" s="21" t="s">
        <v>914</v>
      </c>
      <c r="E415" s="21" t="s">
        <v>78</v>
      </c>
    </row>
    <row r="416" spans="1:5" x14ac:dyDescent="0.25">
      <c r="A416" s="21" t="s">
        <v>1567</v>
      </c>
      <c r="B416" s="21" t="s">
        <v>904</v>
      </c>
      <c r="C416" s="21" t="s">
        <v>915</v>
      </c>
      <c r="D416" s="21" t="s">
        <v>916</v>
      </c>
      <c r="E416" s="21" t="s">
        <v>0</v>
      </c>
    </row>
    <row r="417" spans="1:5" x14ac:dyDescent="0.25">
      <c r="A417" s="21" t="s">
        <v>1567</v>
      </c>
      <c r="B417" s="21" t="s">
        <v>904</v>
      </c>
      <c r="C417" s="21" t="s">
        <v>917</v>
      </c>
      <c r="D417" s="21" t="s">
        <v>918</v>
      </c>
      <c r="E417" s="21" t="s">
        <v>0</v>
      </c>
    </row>
    <row r="418" spans="1:5" x14ac:dyDescent="0.25">
      <c r="A418" s="21" t="s">
        <v>1567</v>
      </c>
      <c r="B418" s="21" t="s">
        <v>904</v>
      </c>
      <c r="C418" s="21" t="s">
        <v>919</v>
      </c>
      <c r="D418" s="21" t="s">
        <v>920</v>
      </c>
      <c r="E418" s="21" t="s">
        <v>0</v>
      </c>
    </row>
    <row r="419" spans="1:5" x14ac:dyDescent="0.25">
      <c r="A419" s="21" t="s">
        <v>1567</v>
      </c>
      <c r="B419" s="21" t="s">
        <v>904</v>
      </c>
      <c r="C419" s="21" t="s">
        <v>921</v>
      </c>
      <c r="D419" s="21" t="s">
        <v>922</v>
      </c>
      <c r="E419" s="21" t="s">
        <v>0</v>
      </c>
    </row>
    <row r="420" spans="1:5" x14ac:dyDescent="0.25">
      <c r="A420" s="21" t="s">
        <v>1567</v>
      </c>
      <c r="B420" s="21" t="s">
        <v>904</v>
      </c>
      <c r="C420" s="21" t="s">
        <v>923</v>
      </c>
      <c r="D420" s="21" t="s">
        <v>924</v>
      </c>
      <c r="E420" s="21" t="s">
        <v>0</v>
      </c>
    </row>
    <row r="421" spans="1:5" x14ac:dyDescent="0.25">
      <c r="A421" s="21" t="s">
        <v>1567</v>
      </c>
      <c r="B421" s="21" t="s">
        <v>904</v>
      </c>
      <c r="C421" s="21" t="s">
        <v>925</v>
      </c>
      <c r="D421" s="21" t="s">
        <v>926</v>
      </c>
      <c r="E421" s="21" t="s">
        <v>78</v>
      </c>
    </row>
    <row r="422" spans="1:5" x14ac:dyDescent="0.25">
      <c r="A422" s="21" t="s">
        <v>1567</v>
      </c>
      <c r="B422" s="21" t="s">
        <v>904</v>
      </c>
      <c r="C422" s="21" t="s">
        <v>927</v>
      </c>
      <c r="D422" s="21" t="s">
        <v>928</v>
      </c>
      <c r="E422" s="21" t="s">
        <v>0</v>
      </c>
    </row>
    <row r="423" spans="1:5" x14ac:dyDescent="0.25">
      <c r="A423" s="21" t="s">
        <v>1567</v>
      </c>
      <c r="B423" s="21" t="s">
        <v>904</v>
      </c>
      <c r="C423" s="21" t="s">
        <v>929</v>
      </c>
      <c r="D423" s="21" t="s">
        <v>930</v>
      </c>
      <c r="E423" s="21" t="s">
        <v>0</v>
      </c>
    </row>
    <row r="424" spans="1:5" x14ac:dyDescent="0.25">
      <c r="A424" s="21" t="s">
        <v>1567</v>
      </c>
      <c r="B424" s="21" t="s">
        <v>904</v>
      </c>
      <c r="C424" s="21" t="s">
        <v>931</v>
      </c>
      <c r="D424" s="21" t="s">
        <v>932</v>
      </c>
      <c r="E424" s="21" t="s">
        <v>78</v>
      </c>
    </row>
    <row r="425" spans="1:5" x14ac:dyDescent="0.25">
      <c r="A425" s="21" t="s">
        <v>1567</v>
      </c>
      <c r="B425" s="21" t="s">
        <v>904</v>
      </c>
      <c r="C425" s="21" t="s">
        <v>933</v>
      </c>
      <c r="D425" s="21" t="s">
        <v>934</v>
      </c>
      <c r="E425" s="21" t="s">
        <v>78</v>
      </c>
    </row>
    <row r="426" spans="1:5" x14ac:dyDescent="0.25">
      <c r="A426" s="21" t="s">
        <v>1567</v>
      </c>
      <c r="B426" s="21" t="s">
        <v>904</v>
      </c>
      <c r="C426" s="21" t="s">
        <v>935</v>
      </c>
      <c r="D426" s="21" t="s">
        <v>936</v>
      </c>
      <c r="E426" s="21" t="s">
        <v>78</v>
      </c>
    </row>
    <row r="427" spans="1:5" x14ac:dyDescent="0.25">
      <c r="A427" s="21" t="s">
        <v>1567</v>
      </c>
      <c r="B427" s="21" t="s">
        <v>904</v>
      </c>
      <c r="C427" s="21" t="s">
        <v>937</v>
      </c>
      <c r="D427" s="21" t="s">
        <v>938</v>
      </c>
      <c r="E427" s="21" t="s">
        <v>0</v>
      </c>
    </row>
    <row r="428" spans="1:5" x14ac:dyDescent="0.25">
      <c r="A428" s="21" t="s">
        <v>1567</v>
      </c>
      <c r="B428" s="21" t="s">
        <v>904</v>
      </c>
      <c r="C428" s="21" t="s">
        <v>939</v>
      </c>
      <c r="D428" s="21" t="s">
        <v>940</v>
      </c>
      <c r="E428" s="21" t="s">
        <v>0</v>
      </c>
    </row>
    <row r="429" spans="1:5" x14ac:dyDescent="0.25">
      <c r="A429" s="21" t="s">
        <v>1567</v>
      </c>
      <c r="B429" s="21" t="s">
        <v>904</v>
      </c>
      <c r="C429" s="21" t="s">
        <v>941</v>
      </c>
      <c r="D429" s="21" t="s">
        <v>942</v>
      </c>
      <c r="E429" s="21" t="s">
        <v>0</v>
      </c>
    </row>
    <row r="430" spans="1:5" x14ac:dyDescent="0.25">
      <c r="A430" s="21" t="s">
        <v>1567</v>
      </c>
      <c r="B430" s="21" t="s">
        <v>904</v>
      </c>
      <c r="C430" s="21" t="s">
        <v>943</v>
      </c>
      <c r="D430" s="21" t="s">
        <v>944</v>
      </c>
      <c r="E430" s="21" t="s">
        <v>0</v>
      </c>
    </row>
    <row r="431" spans="1:5" x14ac:dyDescent="0.25">
      <c r="A431" s="21" t="s">
        <v>1567</v>
      </c>
      <c r="B431" s="21" t="s">
        <v>904</v>
      </c>
      <c r="C431" s="21" t="s">
        <v>945</v>
      </c>
      <c r="D431" s="21" t="s">
        <v>946</v>
      </c>
      <c r="E431" s="21" t="s">
        <v>0</v>
      </c>
    </row>
    <row r="432" spans="1:5" x14ac:dyDescent="0.25">
      <c r="A432" s="21" t="s">
        <v>1567</v>
      </c>
      <c r="B432" s="21" t="s">
        <v>904</v>
      </c>
      <c r="C432" s="21" t="s">
        <v>947</v>
      </c>
      <c r="D432" s="21" t="s">
        <v>948</v>
      </c>
      <c r="E432" s="21" t="s">
        <v>0</v>
      </c>
    </row>
    <row r="433" spans="1:5" x14ac:dyDescent="0.25">
      <c r="A433" s="21" t="s">
        <v>1567</v>
      </c>
      <c r="B433" s="21" t="s">
        <v>904</v>
      </c>
      <c r="C433" s="21" t="s">
        <v>949</v>
      </c>
      <c r="D433" s="21" t="s">
        <v>950</v>
      </c>
      <c r="E433" s="21" t="s">
        <v>0</v>
      </c>
    </row>
    <row r="434" spans="1:5" x14ac:dyDescent="0.25">
      <c r="A434" s="21" t="s">
        <v>1567</v>
      </c>
      <c r="B434" s="21" t="s">
        <v>904</v>
      </c>
      <c r="C434" s="21" t="s">
        <v>951</v>
      </c>
      <c r="D434" s="21" t="s">
        <v>952</v>
      </c>
      <c r="E434" s="21" t="s">
        <v>78</v>
      </c>
    </row>
    <row r="435" spans="1:5" x14ac:dyDescent="0.25">
      <c r="A435" s="21" t="s">
        <v>1567</v>
      </c>
      <c r="B435" s="21" t="s">
        <v>904</v>
      </c>
      <c r="C435" s="21" t="s">
        <v>953</v>
      </c>
      <c r="D435" s="21" t="s">
        <v>954</v>
      </c>
      <c r="E435" s="21" t="s">
        <v>0</v>
      </c>
    </row>
    <row r="436" spans="1:5" x14ac:dyDescent="0.25">
      <c r="A436" s="21" t="s">
        <v>1567</v>
      </c>
      <c r="B436" s="21" t="s">
        <v>904</v>
      </c>
      <c r="C436" s="21" t="s">
        <v>955</v>
      </c>
      <c r="D436" s="21" t="s">
        <v>956</v>
      </c>
      <c r="E436" s="21" t="s">
        <v>0</v>
      </c>
    </row>
    <row r="437" spans="1:5" x14ac:dyDescent="0.25">
      <c r="A437" s="21" t="s">
        <v>1567</v>
      </c>
      <c r="B437" s="21" t="s">
        <v>904</v>
      </c>
      <c r="C437" s="21" t="s">
        <v>957</v>
      </c>
      <c r="D437" s="21" t="s">
        <v>958</v>
      </c>
      <c r="E437" s="21" t="s">
        <v>78</v>
      </c>
    </row>
    <row r="438" spans="1:5" x14ac:dyDescent="0.25">
      <c r="A438" s="21" t="s">
        <v>1567</v>
      </c>
      <c r="B438" s="21" t="s">
        <v>904</v>
      </c>
      <c r="C438" s="21" t="s">
        <v>959</v>
      </c>
      <c r="D438" s="21" t="s">
        <v>960</v>
      </c>
      <c r="E438" s="21" t="s">
        <v>78</v>
      </c>
    </row>
    <row r="439" spans="1:5" x14ac:dyDescent="0.25">
      <c r="A439" s="21" t="s">
        <v>1567</v>
      </c>
      <c r="B439" s="21" t="s">
        <v>904</v>
      </c>
      <c r="C439" s="21" t="s">
        <v>961</v>
      </c>
      <c r="D439" s="21" t="s">
        <v>962</v>
      </c>
      <c r="E439" s="21" t="s">
        <v>78</v>
      </c>
    </row>
    <row r="440" spans="1:5" x14ac:dyDescent="0.25">
      <c r="A440" s="21" t="s">
        <v>1568</v>
      </c>
      <c r="B440" s="21" t="s">
        <v>963</v>
      </c>
      <c r="C440" s="21" t="s">
        <v>964</v>
      </c>
      <c r="D440" s="21" t="s">
        <v>965</v>
      </c>
      <c r="E440" s="21" t="s">
        <v>0</v>
      </c>
    </row>
    <row r="441" spans="1:5" x14ac:dyDescent="0.25">
      <c r="A441" s="21" t="s">
        <v>1568</v>
      </c>
      <c r="B441" s="21" t="s">
        <v>963</v>
      </c>
      <c r="C441" s="21" t="s">
        <v>966</v>
      </c>
      <c r="D441" s="21" t="s">
        <v>967</v>
      </c>
      <c r="E441" s="21" t="s">
        <v>0</v>
      </c>
    </row>
    <row r="442" spans="1:5" x14ac:dyDescent="0.25">
      <c r="A442" s="21" t="s">
        <v>1568</v>
      </c>
      <c r="B442" s="21" t="s">
        <v>963</v>
      </c>
      <c r="C442" s="21" t="s">
        <v>968</v>
      </c>
      <c r="D442" s="21" t="s">
        <v>969</v>
      </c>
      <c r="E442" s="21" t="s">
        <v>0</v>
      </c>
    </row>
    <row r="443" spans="1:5" x14ac:dyDescent="0.25">
      <c r="A443" s="21" t="s">
        <v>1568</v>
      </c>
      <c r="B443" s="21" t="s">
        <v>963</v>
      </c>
      <c r="C443" s="21" t="s">
        <v>970</v>
      </c>
      <c r="D443" s="21" t="s">
        <v>971</v>
      </c>
      <c r="E443" s="21" t="s">
        <v>0</v>
      </c>
    </row>
    <row r="444" spans="1:5" x14ac:dyDescent="0.25">
      <c r="A444" s="21" t="s">
        <v>1568</v>
      </c>
      <c r="B444" s="21" t="s">
        <v>963</v>
      </c>
      <c r="C444" s="21" t="s">
        <v>972</v>
      </c>
      <c r="D444" s="21" t="s">
        <v>973</v>
      </c>
      <c r="E444" s="21" t="s">
        <v>78</v>
      </c>
    </row>
    <row r="445" spans="1:5" x14ac:dyDescent="0.25">
      <c r="A445" s="21" t="s">
        <v>1568</v>
      </c>
      <c r="B445" s="21" t="s">
        <v>963</v>
      </c>
      <c r="C445" s="21" t="s">
        <v>974</v>
      </c>
      <c r="D445" s="21" t="s">
        <v>975</v>
      </c>
      <c r="E445" s="21" t="s">
        <v>78</v>
      </c>
    </row>
    <row r="446" spans="1:5" x14ac:dyDescent="0.25">
      <c r="A446" s="21" t="s">
        <v>1568</v>
      </c>
      <c r="B446" s="21" t="s">
        <v>963</v>
      </c>
      <c r="C446" s="21" t="s">
        <v>976</v>
      </c>
      <c r="D446" s="21" t="s">
        <v>977</v>
      </c>
      <c r="E446" s="21" t="s">
        <v>78</v>
      </c>
    </row>
    <row r="447" spans="1:5" x14ac:dyDescent="0.25">
      <c r="A447" s="21" t="s">
        <v>1568</v>
      </c>
      <c r="B447" s="21" t="s">
        <v>963</v>
      </c>
      <c r="C447" s="21" t="s">
        <v>978</v>
      </c>
      <c r="D447" s="21" t="s">
        <v>979</v>
      </c>
      <c r="E447" s="21" t="s">
        <v>0</v>
      </c>
    </row>
    <row r="448" spans="1:5" x14ac:dyDescent="0.25">
      <c r="A448" s="21" t="s">
        <v>1568</v>
      </c>
      <c r="B448" s="21" t="s">
        <v>963</v>
      </c>
      <c r="C448" s="21" t="s">
        <v>980</v>
      </c>
      <c r="D448" s="21" t="s">
        <v>981</v>
      </c>
      <c r="E448" s="21" t="s">
        <v>78</v>
      </c>
    </row>
    <row r="449" spans="1:5" x14ac:dyDescent="0.25">
      <c r="A449" s="21" t="s">
        <v>1568</v>
      </c>
      <c r="B449" s="21" t="s">
        <v>963</v>
      </c>
      <c r="C449" s="21" t="s">
        <v>982</v>
      </c>
      <c r="D449" s="21" t="s">
        <v>983</v>
      </c>
      <c r="E449" s="21" t="s">
        <v>78</v>
      </c>
    </row>
    <row r="450" spans="1:5" x14ac:dyDescent="0.25">
      <c r="A450" s="21" t="s">
        <v>1568</v>
      </c>
      <c r="B450" s="21" t="s">
        <v>963</v>
      </c>
      <c r="C450" s="21" t="s">
        <v>984</v>
      </c>
      <c r="D450" s="21" t="s">
        <v>985</v>
      </c>
      <c r="E450" s="21" t="s">
        <v>0</v>
      </c>
    </row>
    <row r="451" spans="1:5" x14ac:dyDescent="0.25">
      <c r="A451" s="21" t="s">
        <v>1568</v>
      </c>
      <c r="B451" s="21" t="s">
        <v>963</v>
      </c>
      <c r="C451" s="21" t="s">
        <v>986</v>
      </c>
      <c r="D451" s="21" t="s">
        <v>987</v>
      </c>
      <c r="E451" s="21" t="s">
        <v>78</v>
      </c>
    </row>
    <row r="452" spans="1:5" x14ac:dyDescent="0.25">
      <c r="A452" s="21" t="s">
        <v>1568</v>
      </c>
      <c r="B452" s="21" t="s">
        <v>963</v>
      </c>
      <c r="C452" s="21" t="s">
        <v>988</v>
      </c>
      <c r="D452" s="21" t="s">
        <v>989</v>
      </c>
      <c r="E452" s="21" t="s">
        <v>78</v>
      </c>
    </row>
    <row r="453" spans="1:5" x14ac:dyDescent="0.25">
      <c r="A453" s="21" t="s">
        <v>1568</v>
      </c>
      <c r="B453" s="21" t="s">
        <v>963</v>
      </c>
      <c r="C453" s="21" t="s">
        <v>990</v>
      </c>
      <c r="D453" s="21" t="s">
        <v>991</v>
      </c>
      <c r="E453" s="21" t="s">
        <v>78</v>
      </c>
    </row>
    <row r="454" spans="1:5" x14ac:dyDescent="0.25">
      <c r="A454" s="21" t="s">
        <v>1568</v>
      </c>
      <c r="B454" s="21" t="s">
        <v>963</v>
      </c>
      <c r="C454" s="21" t="s">
        <v>992</v>
      </c>
      <c r="D454" s="21" t="s">
        <v>993</v>
      </c>
      <c r="E454" s="21" t="s">
        <v>0</v>
      </c>
    </row>
    <row r="455" spans="1:5" x14ac:dyDescent="0.25">
      <c r="A455" s="21" t="s">
        <v>1568</v>
      </c>
      <c r="B455" s="21" t="s">
        <v>963</v>
      </c>
      <c r="C455" s="21" t="s">
        <v>994</v>
      </c>
      <c r="D455" s="21" t="s">
        <v>995</v>
      </c>
      <c r="E455" s="21" t="s">
        <v>78</v>
      </c>
    </row>
    <row r="456" spans="1:5" x14ac:dyDescent="0.25">
      <c r="A456" s="21" t="s">
        <v>1568</v>
      </c>
      <c r="B456" s="21" t="s">
        <v>963</v>
      </c>
      <c r="C456" s="21" t="s">
        <v>996</v>
      </c>
      <c r="D456" s="21" t="s">
        <v>997</v>
      </c>
      <c r="E456" s="21" t="s">
        <v>78</v>
      </c>
    </row>
    <row r="457" spans="1:5" x14ac:dyDescent="0.25">
      <c r="A457" s="21" t="s">
        <v>1568</v>
      </c>
      <c r="B457" s="21" t="s">
        <v>963</v>
      </c>
      <c r="C457" s="21" t="s">
        <v>998</v>
      </c>
      <c r="D457" s="21" t="s">
        <v>999</v>
      </c>
      <c r="E457" s="21" t="s">
        <v>78</v>
      </c>
    </row>
    <row r="458" spans="1:5" x14ac:dyDescent="0.25">
      <c r="A458" s="21" t="s">
        <v>1568</v>
      </c>
      <c r="B458" s="21" t="s">
        <v>963</v>
      </c>
      <c r="C458" s="21" t="s">
        <v>1000</v>
      </c>
      <c r="D458" s="21" t="s">
        <v>1001</v>
      </c>
      <c r="E458" s="21" t="s">
        <v>0</v>
      </c>
    </row>
    <row r="459" spans="1:5" x14ac:dyDescent="0.25">
      <c r="A459" s="21" t="s">
        <v>1568</v>
      </c>
      <c r="B459" s="21" t="s">
        <v>963</v>
      </c>
      <c r="C459" s="21" t="s">
        <v>1002</v>
      </c>
      <c r="D459" s="21" t="s">
        <v>1003</v>
      </c>
      <c r="E459" s="21" t="s">
        <v>78</v>
      </c>
    </row>
    <row r="460" spans="1:5" x14ac:dyDescent="0.25">
      <c r="A460" s="21" t="s">
        <v>1568</v>
      </c>
      <c r="B460" s="21" t="s">
        <v>963</v>
      </c>
      <c r="C460" s="21" t="s">
        <v>1004</v>
      </c>
      <c r="D460" s="21" t="s">
        <v>1005</v>
      </c>
      <c r="E460" s="21" t="s">
        <v>0</v>
      </c>
    </row>
    <row r="461" spans="1:5" x14ac:dyDescent="0.25">
      <c r="A461" s="21" t="s">
        <v>1568</v>
      </c>
      <c r="B461" s="21" t="s">
        <v>963</v>
      </c>
      <c r="C461" s="21" t="s">
        <v>1006</v>
      </c>
      <c r="D461" s="21" t="s">
        <v>1007</v>
      </c>
      <c r="E461" s="21" t="s">
        <v>0</v>
      </c>
    </row>
    <row r="462" spans="1:5" x14ac:dyDescent="0.25">
      <c r="A462" s="21" t="s">
        <v>1569</v>
      </c>
      <c r="B462" s="21" t="s">
        <v>1008</v>
      </c>
      <c r="C462" s="21" t="s">
        <v>1009</v>
      </c>
      <c r="D462" s="21" t="s">
        <v>1010</v>
      </c>
      <c r="E462" s="21" t="s">
        <v>78</v>
      </c>
    </row>
    <row r="463" spans="1:5" x14ac:dyDescent="0.25">
      <c r="A463" s="21" t="s">
        <v>1569</v>
      </c>
      <c r="B463" s="21" t="s">
        <v>1008</v>
      </c>
      <c r="C463" s="21" t="s">
        <v>1011</v>
      </c>
      <c r="D463" s="21" t="s">
        <v>1012</v>
      </c>
      <c r="E463" s="21" t="s">
        <v>0</v>
      </c>
    </row>
    <row r="464" spans="1:5" x14ac:dyDescent="0.25">
      <c r="A464" s="21" t="s">
        <v>1569</v>
      </c>
      <c r="B464" s="21" t="s">
        <v>1008</v>
      </c>
      <c r="C464" s="21" t="s">
        <v>1013</v>
      </c>
      <c r="D464" s="21" t="s">
        <v>1014</v>
      </c>
      <c r="E464" s="21" t="s">
        <v>78</v>
      </c>
    </row>
    <row r="465" spans="1:5" x14ac:dyDescent="0.25">
      <c r="A465" s="21" t="s">
        <v>1569</v>
      </c>
      <c r="B465" s="21" t="s">
        <v>1008</v>
      </c>
      <c r="C465" s="21" t="s">
        <v>1015</v>
      </c>
      <c r="D465" s="21" t="s">
        <v>1016</v>
      </c>
      <c r="E465" s="21" t="s">
        <v>0</v>
      </c>
    </row>
    <row r="466" spans="1:5" x14ac:dyDescent="0.25">
      <c r="A466" s="21" t="s">
        <v>1569</v>
      </c>
      <c r="B466" s="21" t="s">
        <v>1008</v>
      </c>
      <c r="C466" s="21" t="s">
        <v>1017</v>
      </c>
      <c r="D466" s="21" t="s">
        <v>1018</v>
      </c>
      <c r="E466" s="21" t="s">
        <v>0</v>
      </c>
    </row>
    <row r="467" spans="1:5" x14ac:dyDescent="0.25">
      <c r="A467" s="21" t="s">
        <v>1569</v>
      </c>
      <c r="B467" s="21" t="s">
        <v>1008</v>
      </c>
      <c r="C467" s="21" t="s">
        <v>1019</v>
      </c>
      <c r="D467" s="21" t="s">
        <v>1020</v>
      </c>
      <c r="E467" s="21" t="s">
        <v>78</v>
      </c>
    </row>
    <row r="468" spans="1:5" x14ac:dyDescent="0.25">
      <c r="A468" s="21" t="s">
        <v>1569</v>
      </c>
      <c r="B468" s="21" t="s">
        <v>1008</v>
      </c>
      <c r="C468" s="21" t="s">
        <v>1021</v>
      </c>
      <c r="D468" s="21" t="s">
        <v>1022</v>
      </c>
      <c r="E468" s="21" t="s">
        <v>78</v>
      </c>
    </row>
    <row r="469" spans="1:5" x14ac:dyDescent="0.25">
      <c r="A469" s="21" t="s">
        <v>1569</v>
      </c>
      <c r="B469" s="21" t="s">
        <v>1008</v>
      </c>
      <c r="C469" s="21" t="s">
        <v>1023</v>
      </c>
      <c r="D469" s="21" t="s">
        <v>1024</v>
      </c>
      <c r="E469" s="21" t="s">
        <v>78</v>
      </c>
    </row>
    <row r="470" spans="1:5" x14ac:dyDescent="0.25">
      <c r="A470" s="21" t="s">
        <v>1569</v>
      </c>
      <c r="B470" s="21" t="s">
        <v>1008</v>
      </c>
      <c r="C470" s="21" t="s">
        <v>1025</v>
      </c>
      <c r="D470" s="21" t="s">
        <v>1026</v>
      </c>
      <c r="E470" s="21" t="s">
        <v>0</v>
      </c>
    </row>
    <row r="471" spans="1:5" x14ac:dyDescent="0.25">
      <c r="A471" s="21" t="s">
        <v>1569</v>
      </c>
      <c r="B471" s="21" t="s">
        <v>1008</v>
      </c>
      <c r="C471" s="21" t="s">
        <v>1027</v>
      </c>
      <c r="D471" s="21" t="s">
        <v>1028</v>
      </c>
      <c r="E471" s="21" t="s">
        <v>78</v>
      </c>
    </row>
    <row r="472" spans="1:5" x14ac:dyDescent="0.25">
      <c r="A472" s="21" t="s">
        <v>1569</v>
      </c>
      <c r="B472" s="21" t="s">
        <v>1008</v>
      </c>
      <c r="C472" s="21" t="s">
        <v>1029</v>
      </c>
      <c r="D472" s="21" t="s">
        <v>1030</v>
      </c>
      <c r="E472" s="21" t="s">
        <v>78</v>
      </c>
    </row>
    <row r="473" spans="1:5" x14ac:dyDescent="0.25">
      <c r="A473" s="21" t="s">
        <v>1569</v>
      </c>
      <c r="B473" s="21" t="s">
        <v>1008</v>
      </c>
      <c r="C473" s="21" t="s">
        <v>1031</v>
      </c>
      <c r="D473" s="21" t="s">
        <v>1032</v>
      </c>
      <c r="E473" s="21" t="s">
        <v>78</v>
      </c>
    </row>
    <row r="474" spans="1:5" x14ac:dyDescent="0.25">
      <c r="A474" s="21" t="s">
        <v>1569</v>
      </c>
      <c r="B474" s="21" t="s">
        <v>1008</v>
      </c>
      <c r="C474" s="21" t="s">
        <v>1033</v>
      </c>
      <c r="D474" s="21" t="s">
        <v>1034</v>
      </c>
      <c r="E474" s="21" t="s">
        <v>0</v>
      </c>
    </row>
    <row r="475" spans="1:5" x14ac:dyDescent="0.25">
      <c r="A475" s="21" t="s">
        <v>1569</v>
      </c>
      <c r="B475" s="21" t="s">
        <v>1008</v>
      </c>
      <c r="C475" s="21" t="s">
        <v>1035</v>
      </c>
      <c r="D475" s="21" t="s">
        <v>1036</v>
      </c>
      <c r="E475" s="21" t="s">
        <v>0</v>
      </c>
    </row>
    <row r="476" spans="1:5" x14ac:dyDescent="0.25">
      <c r="A476" s="21" t="s">
        <v>1569</v>
      </c>
      <c r="B476" s="21" t="s">
        <v>1008</v>
      </c>
      <c r="C476" s="21" t="s">
        <v>1037</v>
      </c>
      <c r="D476" s="21" t="s">
        <v>1038</v>
      </c>
      <c r="E476" s="21" t="s">
        <v>78</v>
      </c>
    </row>
    <row r="477" spans="1:5" x14ac:dyDescent="0.25">
      <c r="A477" s="21" t="s">
        <v>1569</v>
      </c>
      <c r="B477" s="21" t="s">
        <v>1008</v>
      </c>
      <c r="C477" s="21" t="s">
        <v>1039</v>
      </c>
      <c r="D477" s="21" t="s">
        <v>1040</v>
      </c>
      <c r="E477" s="21" t="s">
        <v>78</v>
      </c>
    </row>
    <row r="478" spans="1:5" x14ac:dyDescent="0.25">
      <c r="A478" s="21" t="s">
        <v>1569</v>
      </c>
      <c r="B478" s="21" t="s">
        <v>1008</v>
      </c>
      <c r="C478" s="21" t="s">
        <v>1041</v>
      </c>
      <c r="D478" s="21" t="s">
        <v>1042</v>
      </c>
      <c r="E478" s="21" t="s">
        <v>0</v>
      </c>
    </row>
    <row r="479" spans="1:5" x14ac:dyDescent="0.25">
      <c r="A479" s="21" t="s">
        <v>1569</v>
      </c>
      <c r="B479" s="21" t="s">
        <v>1008</v>
      </c>
      <c r="C479" s="21" t="s">
        <v>1043</v>
      </c>
      <c r="D479" s="21" t="s">
        <v>1044</v>
      </c>
      <c r="E479" s="21" t="s">
        <v>0</v>
      </c>
    </row>
    <row r="480" spans="1:5" x14ac:dyDescent="0.25">
      <c r="A480" s="21" t="s">
        <v>1569</v>
      </c>
      <c r="B480" s="21" t="s">
        <v>1008</v>
      </c>
      <c r="C480" s="21" t="s">
        <v>1045</v>
      </c>
      <c r="D480" s="21" t="s">
        <v>1046</v>
      </c>
      <c r="E480" s="21" t="s">
        <v>78</v>
      </c>
    </row>
    <row r="481" spans="1:5" x14ac:dyDescent="0.25">
      <c r="A481" s="21" t="s">
        <v>1569</v>
      </c>
      <c r="B481" s="21" t="s">
        <v>1008</v>
      </c>
      <c r="C481" s="21" t="s">
        <v>1047</v>
      </c>
      <c r="D481" s="21" t="s">
        <v>1048</v>
      </c>
      <c r="E481" s="21" t="s">
        <v>0</v>
      </c>
    </row>
    <row r="482" spans="1:5" x14ac:dyDescent="0.25">
      <c r="A482" s="21" t="s">
        <v>1569</v>
      </c>
      <c r="B482" s="21" t="s">
        <v>1008</v>
      </c>
      <c r="C482" s="21" t="s">
        <v>1049</v>
      </c>
      <c r="D482" s="21" t="s">
        <v>1050</v>
      </c>
      <c r="E482" s="21" t="s">
        <v>0</v>
      </c>
    </row>
    <row r="483" spans="1:5" x14ac:dyDescent="0.25">
      <c r="A483" s="21" t="s">
        <v>1569</v>
      </c>
      <c r="B483" s="21" t="s">
        <v>1008</v>
      </c>
      <c r="C483" s="21" t="s">
        <v>1051</v>
      </c>
      <c r="D483" s="21" t="s">
        <v>1052</v>
      </c>
      <c r="E483" s="21" t="s">
        <v>0</v>
      </c>
    </row>
    <row r="484" spans="1:5" x14ac:dyDescent="0.25">
      <c r="A484" s="21" t="s">
        <v>1569</v>
      </c>
      <c r="B484" s="21" t="s">
        <v>1008</v>
      </c>
      <c r="C484" s="21" t="s">
        <v>1053</v>
      </c>
      <c r="D484" s="21" t="s">
        <v>1054</v>
      </c>
      <c r="E484" s="21" t="s">
        <v>78</v>
      </c>
    </row>
    <row r="485" spans="1:5" x14ac:dyDescent="0.25">
      <c r="A485" s="21" t="s">
        <v>1570</v>
      </c>
      <c r="B485" s="21" t="s">
        <v>1055</v>
      </c>
      <c r="C485" s="21" t="s">
        <v>1056</v>
      </c>
      <c r="D485" s="21" t="s">
        <v>1057</v>
      </c>
      <c r="E485" s="21" t="s">
        <v>78</v>
      </c>
    </row>
    <row r="486" spans="1:5" x14ac:dyDescent="0.25">
      <c r="A486" s="21" t="s">
        <v>1570</v>
      </c>
      <c r="B486" s="21" t="s">
        <v>1055</v>
      </c>
      <c r="C486" s="21" t="s">
        <v>1058</v>
      </c>
      <c r="D486" s="21" t="s">
        <v>1059</v>
      </c>
      <c r="E486" s="21" t="s">
        <v>0</v>
      </c>
    </row>
    <row r="487" spans="1:5" x14ac:dyDescent="0.25">
      <c r="A487" s="21" t="s">
        <v>1570</v>
      </c>
      <c r="B487" s="21" t="s">
        <v>1055</v>
      </c>
      <c r="C487" s="21" t="s">
        <v>1060</v>
      </c>
      <c r="D487" s="21" t="s">
        <v>1061</v>
      </c>
      <c r="E487" s="21" t="s">
        <v>78</v>
      </c>
    </row>
    <row r="488" spans="1:5" x14ac:dyDescent="0.25">
      <c r="A488" s="21" t="s">
        <v>1570</v>
      </c>
      <c r="B488" s="21" t="s">
        <v>1055</v>
      </c>
      <c r="C488" s="21" t="s">
        <v>1062</v>
      </c>
      <c r="D488" s="21" t="s">
        <v>1063</v>
      </c>
      <c r="E488" s="21" t="s">
        <v>0</v>
      </c>
    </row>
    <row r="489" spans="1:5" x14ac:dyDescent="0.25">
      <c r="A489" s="21" t="s">
        <v>1570</v>
      </c>
      <c r="B489" s="21" t="s">
        <v>1055</v>
      </c>
      <c r="C489" s="21" t="s">
        <v>1064</v>
      </c>
      <c r="D489" s="21" t="s">
        <v>1065</v>
      </c>
      <c r="E489" s="21" t="s">
        <v>0</v>
      </c>
    </row>
    <row r="490" spans="1:5" x14ac:dyDescent="0.25">
      <c r="A490" s="21" t="s">
        <v>1570</v>
      </c>
      <c r="B490" s="21" t="s">
        <v>1055</v>
      </c>
      <c r="C490" s="21" t="s">
        <v>1066</v>
      </c>
      <c r="D490" s="21" t="s">
        <v>1067</v>
      </c>
      <c r="E490" s="21" t="s">
        <v>0</v>
      </c>
    </row>
    <row r="491" spans="1:5" x14ac:dyDescent="0.25">
      <c r="A491" s="21" t="s">
        <v>1570</v>
      </c>
      <c r="B491" s="21" t="s">
        <v>1055</v>
      </c>
      <c r="C491" s="21" t="s">
        <v>1068</v>
      </c>
      <c r="D491" s="21" t="s">
        <v>1069</v>
      </c>
      <c r="E491" s="21" t="s">
        <v>0</v>
      </c>
    </row>
    <row r="492" spans="1:5" x14ac:dyDescent="0.25">
      <c r="A492" s="21" t="s">
        <v>1570</v>
      </c>
      <c r="B492" s="21" t="s">
        <v>1055</v>
      </c>
      <c r="C492" s="21" t="s">
        <v>1070</v>
      </c>
      <c r="D492" s="21" t="s">
        <v>1071</v>
      </c>
      <c r="E492" s="21" t="s">
        <v>78</v>
      </c>
    </row>
    <row r="493" spans="1:5" x14ac:dyDescent="0.25">
      <c r="A493" s="21" t="s">
        <v>1570</v>
      </c>
      <c r="B493" s="21" t="s">
        <v>1055</v>
      </c>
      <c r="C493" s="21" t="s">
        <v>1072</v>
      </c>
      <c r="D493" s="21" t="s">
        <v>1073</v>
      </c>
      <c r="E493" s="21" t="s">
        <v>0</v>
      </c>
    </row>
    <row r="494" spans="1:5" x14ac:dyDescent="0.25">
      <c r="A494" s="21" t="s">
        <v>1570</v>
      </c>
      <c r="B494" s="21" t="s">
        <v>1055</v>
      </c>
      <c r="C494" s="21" t="s">
        <v>1074</v>
      </c>
      <c r="D494" s="21" t="s">
        <v>1075</v>
      </c>
      <c r="E494" s="21" t="s">
        <v>0</v>
      </c>
    </row>
    <row r="495" spans="1:5" x14ac:dyDescent="0.25">
      <c r="A495" s="21" t="s">
        <v>1570</v>
      </c>
      <c r="B495" s="21" t="s">
        <v>1055</v>
      </c>
      <c r="C495" s="21" t="s">
        <v>1076</v>
      </c>
      <c r="D495" s="21" t="s">
        <v>1077</v>
      </c>
      <c r="E495" s="21" t="s">
        <v>0</v>
      </c>
    </row>
    <row r="496" spans="1:5" x14ac:dyDescent="0.25">
      <c r="A496" s="21" t="s">
        <v>1570</v>
      </c>
      <c r="B496" s="21" t="s">
        <v>1055</v>
      </c>
      <c r="C496" s="21" t="s">
        <v>1078</v>
      </c>
      <c r="D496" s="21" t="s">
        <v>1079</v>
      </c>
      <c r="E496" s="21" t="s">
        <v>0</v>
      </c>
    </row>
    <row r="497" spans="1:5" x14ac:dyDescent="0.25">
      <c r="A497" s="21" t="s">
        <v>1570</v>
      </c>
      <c r="B497" s="21" t="s">
        <v>1055</v>
      </c>
      <c r="C497" s="21" t="s">
        <v>1080</v>
      </c>
      <c r="D497" s="21" t="s">
        <v>1081</v>
      </c>
      <c r="E497" s="21" t="s">
        <v>78</v>
      </c>
    </row>
    <row r="498" spans="1:5" x14ac:dyDescent="0.25">
      <c r="A498" s="21" t="s">
        <v>1570</v>
      </c>
      <c r="B498" s="21" t="s">
        <v>1055</v>
      </c>
      <c r="C498" s="21" t="s">
        <v>1082</v>
      </c>
      <c r="D498" s="21" t="s">
        <v>1083</v>
      </c>
      <c r="E498" s="21" t="s">
        <v>78</v>
      </c>
    </row>
    <row r="499" spans="1:5" x14ac:dyDescent="0.25">
      <c r="A499" s="21" t="s">
        <v>1570</v>
      </c>
      <c r="B499" s="21" t="s">
        <v>1055</v>
      </c>
      <c r="C499" s="21" t="s">
        <v>1084</v>
      </c>
      <c r="D499" s="21" t="s">
        <v>1085</v>
      </c>
      <c r="E499" s="21" t="s">
        <v>0</v>
      </c>
    </row>
    <row r="500" spans="1:5" x14ac:dyDescent="0.25">
      <c r="A500" s="21" t="s">
        <v>1570</v>
      </c>
      <c r="B500" s="21" t="s">
        <v>1055</v>
      </c>
      <c r="C500" s="21" t="s">
        <v>1086</v>
      </c>
      <c r="D500" s="21" t="s">
        <v>1087</v>
      </c>
      <c r="E500" s="21" t="s">
        <v>78</v>
      </c>
    </row>
    <row r="501" spans="1:5" x14ac:dyDescent="0.25">
      <c r="A501" s="21" t="s">
        <v>1570</v>
      </c>
      <c r="B501" s="21" t="s">
        <v>1055</v>
      </c>
      <c r="C501" s="21" t="s">
        <v>1088</v>
      </c>
      <c r="D501" s="21" t="s">
        <v>1089</v>
      </c>
      <c r="E501" s="21" t="s">
        <v>78</v>
      </c>
    </row>
    <row r="502" spans="1:5" x14ac:dyDescent="0.25">
      <c r="A502" s="21" t="s">
        <v>1570</v>
      </c>
      <c r="B502" s="21" t="s">
        <v>1055</v>
      </c>
      <c r="C502" s="21" t="s">
        <v>1090</v>
      </c>
      <c r="D502" s="21" t="s">
        <v>1091</v>
      </c>
      <c r="E502" s="21" t="s">
        <v>78</v>
      </c>
    </row>
    <row r="503" spans="1:5" x14ac:dyDescent="0.25">
      <c r="A503" s="21" t="s">
        <v>1570</v>
      </c>
      <c r="B503" s="21" t="s">
        <v>1055</v>
      </c>
      <c r="C503" s="21" t="s">
        <v>1092</v>
      </c>
      <c r="D503" s="21" t="s">
        <v>1093</v>
      </c>
      <c r="E503" s="21" t="s">
        <v>78</v>
      </c>
    </row>
    <row r="504" spans="1:5" x14ac:dyDescent="0.25">
      <c r="A504" s="21" t="s">
        <v>1570</v>
      </c>
      <c r="B504" s="21" t="s">
        <v>1055</v>
      </c>
      <c r="C504" s="21" t="s">
        <v>1094</v>
      </c>
      <c r="D504" s="21" t="s">
        <v>1095</v>
      </c>
      <c r="E504" s="21" t="s">
        <v>78</v>
      </c>
    </row>
    <row r="505" spans="1:5" x14ac:dyDescent="0.25">
      <c r="A505" s="21" t="s">
        <v>1571</v>
      </c>
      <c r="B505" s="21" t="s">
        <v>1096</v>
      </c>
      <c r="C505" s="21" t="s">
        <v>1097</v>
      </c>
      <c r="D505" s="21" t="s">
        <v>1098</v>
      </c>
      <c r="E505" s="21" t="s">
        <v>0</v>
      </c>
    </row>
    <row r="506" spans="1:5" x14ac:dyDescent="0.25">
      <c r="A506" s="21" t="s">
        <v>1571</v>
      </c>
      <c r="B506" s="21" t="s">
        <v>1096</v>
      </c>
      <c r="C506" s="21" t="s">
        <v>1099</v>
      </c>
      <c r="D506" s="21" t="s">
        <v>1100</v>
      </c>
      <c r="E506" s="21" t="s">
        <v>0</v>
      </c>
    </row>
    <row r="507" spans="1:5" x14ac:dyDescent="0.25">
      <c r="A507" s="21" t="s">
        <v>1571</v>
      </c>
      <c r="B507" s="21" t="s">
        <v>1096</v>
      </c>
      <c r="C507" s="21" t="s">
        <v>1101</v>
      </c>
      <c r="D507" s="21" t="s">
        <v>1102</v>
      </c>
      <c r="E507" s="21" t="s">
        <v>78</v>
      </c>
    </row>
    <row r="508" spans="1:5" x14ac:dyDescent="0.25">
      <c r="A508" s="21" t="s">
        <v>1571</v>
      </c>
      <c r="B508" s="21" t="s">
        <v>1096</v>
      </c>
      <c r="C508" s="21" t="s">
        <v>1103</v>
      </c>
      <c r="D508" s="21" t="s">
        <v>1104</v>
      </c>
      <c r="E508" s="21" t="s">
        <v>78</v>
      </c>
    </row>
    <row r="509" spans="1:5" x14ac:dyDescent="0.25">
      <c r="A509" s="21" t="s">
        <v>1571</v>
      </c>
      <c r="B509" s="21" t="s">
        <v>1096</v>
      </c>
      <c r="C509" s="21" t="s">
        <v>1105</v>
      </c>
      <c r="D509" s="21" t="s">
        <v>1106</v>
      </c>
      <c r="E509" s="21" t="s">
        <v>0</v>
      </c>
    </row>
    <row r="510" spans="1:5" x14ac:dyDescent="0.25">
      <c r="A510" s="21" t="s">
        <v>1571</v>
      </c>
      <c r="B510" s="21" t="s">
        <v>1096</v>
      </c>
      <c r="C510" s="21" t="s">
        <v>1107</v>
      </c>
      <c r="D510" s="21" t="s">
        <v>1108</v>
      </c>
      <c r="E510" s="21" t="s">
        <v>0</v>
      </c>
    </row>
    <row r="511" spans="1:5" x14ac:dyDescent="0.25">
      <c r="A511" s="21" t="s">
        <v>1571</v>
      </c>
      <c r="B511" s="21" t="s">
        <v>1096</v>
      </c>
      <c r="C511" s="21" t="s">
        <v>1109</v>
      </c>
      <c r="D511" s="21" t="s">
        <v>1110</v>
      </c>
      <c r="E511" s="21" t="s">
        <v>0</v>
      </c>
    </row>
    <row r="512" spans="1:5" x14ac:dyDescent="0.25">
      <c r="A512" s="21" t="s">
        <v>1571</v>
      </c>
      <c r="B512" s="21" t="s">
        <v>1096</v>
      </c>
      <c r="C512" s="21" t="s">
        <v>1111</v>
      </c>
      <c r="D512" s="21" t="s">
        <v>1112</v>
      </c>
      <c r="E512" s="21" t="s">
        <v>0</v>
      </c>
    </row>
    <row r="513" spans="1:5" x14ac:dyDescent="0.25">
      <c r="A513" s="21" t="s">
        <v>1571</v>
      </c>
      <c r="B513" s="21" t="s">
        <v>1096</v>
      </c>
      <c r="C513" s="21" t="s">
        <v>1113</v>
      </c>
      <c r="D513" s="21" t="s">
        <v>1114</v>
      </c>
      <c r="E513" s="21" t="s">
        <v>0</v>
      </c>
    </row>
    <row r="514" spans="1:5" x14ac:dyDescent="0.25">
      <c r="A514" s="21" t="s">
        <v>1571</v>
      </c>
      <c r="B514" s="21" t="s">
        <v>1096</v>
      </c>
      <c r="C514" s="21" t="s">
        <v>1115</v>
      </c>
      <c r="D514" s="21" t="s">
        <v>1116</v>
      </c>
      <c r="E514" s="21" t="s">
        <v>78</v>
      </c>
    </row>
    <row r="515" spans="1:5" x14ac:dyDescent="0.25">
      <c r="A515" s="21" t="s">
        <v>1571</v>
      </c>
      <c r="B515" s="21" t="s">
        <v>1096</v>
      </c>
      <c r="C515" s="21" t="s">
        <v>1117</v>
      </c>
      <c r="D515" s="21" t="s">
        <v>1118</v>
      </c>
      <c r="E515" s="21" t="s">
        <v>78</v>
      </c>
    </row>
    <row r="516" spans="1:5" x14ac:dyDescent="0.25">
      <c r="A516" s="21" t="s">
        <v>1571</v>
      </c>
      <c r="B516" s="21" t="s">
        <v>1096</v>
      </c>
      <c r="C516" s="21" t="s">
        <v>1119</v>
      </c>
      <c r="D516" s="21" t="s">
        <v>1120</v>
      </c>
      <c r="E516" s="21" t="s">
        <v>78</v>
      </c>
    </row>
    <row r="517" spans="1:5" x14ac:dyDescent="0.25">
      <c r="A517" s="21" t="s">
        <v>1571</v>
      </c>
      <c r="B517" s="21" t="s">
        <v>1096</v>
      </c>
      <c r="C517" s="21" t="s">
        <v>1121</v>
      </c>
      <c r="D517" s="21" t="s">
        <v>1122</v>
      </c>
      <c r="E517" s="21" t="s">
        <v>0</v>
      </c>
    </row>
    <row r="518" spans="1:5" x14ac:dyDescent="0.25">
      <c r="A518" s="21" t="s">
        <v>1571</v>
      </c>
      <c r="B518" s="21" t="s">
        <v>1096</v>
      </c>
      <c r="C518" s="21" t="s">
        <v>1123</v>
      </c>
      <c r="D518" s="21" t="s">
        <v>1124</v>
      </c>
      <c r="E518" s="21" t="s">
        <v>78</v>
      </c>
    </row>
    <row r="519" spans="1:5" x14ac:dyDescent="0.25">
      <c r="A519" s="21" t="s">
        <v>1571</v>
      </c>
      <c r="B519" s="21" t="s">
        <v>1096</v>
      </c>
      <c r="C519" s="21" t="s">
        <v>1125</v>
      </c>
      <c r="D519" s="21" t="s">
        <v>1126</v>
      </c>
      <c r="E519" s="21" t="s">
        <v>78</v>
      </c>
    </row>
    <row r="520" spans="1:5" x14ac:dyDescent="0.25">
      <c r="A520" s="21" t="s">
        <v>1571</v>
      </c>
      <c r="B520" s="21" t="s">
        <v>1096</v>
      </c>
      <c r="C520" s="21" t="s">
        <v>1127</v>
      </c>
      <c r="D520" s="21" t="s">
        <v>1128</v>
      </c>
      <c r="E520" s="21" t="s">
        <v>78</v>
      </c>
    </row>
    <row r="521" spans="1:5" x14ac:dyDescent="0.25">
      <c r="A521" s="21" t="s">
        <v>1572</v>
      </c>
      <c r="B521" s="21" t="s">
        <v>743</v>
      </c>
      <c r="C521" s="21" t="s">
        <v>1129</v>
      </c>
      <c r="D521" s="21" t="s">
        <v>1130</v>
      </c>
      <c r="E521" s="21" t="s">
        <v>78</v>
      </c>
    </row>
    <row r="522" spans="1:5" x14ac:dyDescent="0.25">
      <c r="A522" s="21" t="s">
        <v>1572</v>
      </c>
      <c r="B522" s="21" t="s">
        <v>743</v>
      </c>
      <c r="C522" s="21" t="s">
        <v>1131</v>
      </c>
      <c r="D522" s="21" t="s">
        <v>1132</v>
      </c>
      <c r="E522" s="21" t="s">
        <v>0</v>
      </c>
    </row>
    <row r="523" spans="1:5" x14ac:dyDescent="0.25">
      <c r="A523" s="21" t="s">
        <v>1572</v>
      </c>
      <c r="B523" s="21" t="s">
        <v>743</v>
      </c>
      <c r="C523" s="21" t="s">
        <v>1133</v>
      </c>
      <c r="D523" s="21" t="s">
        <v>1134</v>
      </c>
      <c r="E523" s="21" t="s">
        <v>0</v>
      </c>
    </row>
    <row r="524" spans="1:5" x14ac:dyDescent="0.25">
      <c r="A524" s="21" t="s">
        <v>1572</v>
      </c>
      <c r="B524" s="21" t="s">
        <v>743</v>
      </c>
      <c r="C524" s="21" t="s">
        <v>1135</v>
      </c>
      <c r="D524" s="21" t="s">
        <v>1136</v>
      </c>
      <c r="E524" s="21" t="s">
        <v>78</v>
      </c>
    </row>
    <row r="525" spans="1:5" x14ac:dyDescent="0.25">
      <c r="A525" s="21" t="s">
        <v>1572</v>
      </c>
      <c r="B525" s="21" t="s">
        <v>743</v>
      </c>
      <c r="C525" s="21" t="s">
        <v>1137</v>
      </c>
      <c r="D525" s="21" t="s">
        <v>1138</v>
      </c>
      <c r="E525" s="21" t="s">
        <v>0</v>
      </c>
    </row>
    <row r="526" spans="1:5" x14ac:dyDescent="0.25">
      <c r="A526" s="21" t="s">
        <v>1572</v>
      </c>
      <c r="B526" s="21" t="s">
        <v>743</v>
      </c>
      <c r="C526" s="21" t="s">
        <v>1139</v>
      </c>
      <c r="D526" s="21" t="s">
        <v>1140</v>
      </c>
      <c r="E526" s="21" t="s">
        <v>0</v>
      </c>
    </row>
    <row r="527" spans="1:5" x14ac:dyDescent="0.25">
      <c r="A527" s="21" t="s">
        <v>1572</v>
      </c>
      <c r="B527" s="21" t="s">
        <v>743</v>
      </c>
      <c r="C527" s="21" t="s">
        <v>1141</v>
      </c>
      <c r="D527" s="21" t="s">
        <v>1142</v>
      </c>
      <c r="E527" s="21" t="s">
        <v>0</v>
      </c>
    </row>
    <row r="528" spans="1:5" x14ac:dyDescent="0.25">
      <c r="A528" s="21" t="s">
        <v>1572</v>
      </c>
      <c r="B528" s="21" t="s">
        <v>743</v>
      </c>
      <c r="C528" s="21" t="s">
        <v>1143</v>
      </c>
      <c r="D528" s="21" t="s">
        <v>1144</v>
      </c>
      <c r="E528" s="21" t="s">
        <v>0</v>
      </c>
    </row>
    <row r="529" spans="1:5" x14ac:dyDescent="0.25">
      <c r="A529" s="21" t="s">
        <v>1572</v>
      </c>
      <c r="B529" s="21" t="s">
        <v>743</v>
      </c>
      <c r="C529" s="21" t="s">
        <v>1145</v>
      </c>
      <c r="D529" s="21" t="s">
        <v>1146</v>
      </c>
      <c r="E529" s="21" t="s">
        <v>78</v>
      </c>
    </row>
    <row r="530" spans="1:5" x14ac:dyDescent="0.25">
      <c r="A530" s="21" t="s">
        <v>1572</v>
      </c>
      <c r="B530" s="21" t="s">
        <v>743</v>
      </c>
      <c r="C530" s="21" t="s">
        <v>1147</v>
      </c>
      <c r="D530" s="21" t="s">
        <v>1148</v>
      </c>
      <c r="E530" s="21" t="s">
        <v>0</v>
      </c>
    </row>
    <row r="531" spans="1:5" x14ac:dyDescent="0.25">
      <c r="A531" s="21" t="s">
        <v>1572</v>
      </c>
      <c r="B531" s="21" t="s">
        <v>743</v>
      </c>
      <c r="C531" s="21" t="s">
        <v>1149</v>
      </c>
      <c r="D531" s="21" t="s">
        <v>1150</v>
      </c>
      <c r="E531" s="21" t="s">
        <v>0</v>
      </c>
    </row>
    <row r="532" spans="1:5" x14ac:dyDescent="0.25">
      <c r="A532" s="21" t="s">
        <v>1572</v>
      </c>
      <c r="B532" s="21" t="s">
        <v>743</v>
      </c>
      <c r="C532" s="21" t="s">
        <v>1151</v>
      </c>
      <c r="D532" s="21" t="s">
        <v>1152</v>
      </c>
      <c r="E532" s="21" t="s">
        <v>78</v>
      </c>
    </row>
    <row r="533" spans="1:5" x14ac:dyDescent="0.25">
      <c r="A533" s="21" t="s">
        <v>1572</v>
      </c>
      <c r="B533" s="21" t="s">
        <v>743</v>
      </c>
      <c r="C533" s="21" t="s">
        <v>1153</v>
      </c>
      <c r="D533" s="21" t="s">
        <v>1154</v>
      </c>
      <c r="E533" s="21" t="s">
        <v>0</v>
      </c>
    </row>
    <row r="534" spans="1:5" x14ac:dyDescent="0.25">
      <c r="A534" s="21" t="s">
        <v>1572</v>
      </c>
      <c r="B534" s="21" t="s">
        <v>743</v>
      </c>
      <c r="C534" s="21" t="s">
        <v>1155</v>
      </c>
      <c r="D534" s="21" t="s">
        <v>1156</v>
      </c>
      <c r="E534" s="21" t="s">
        <v>0</v>
      </c>
    </row>
    <row r="535" spans="1:5" x14ac:dyDescent="0.25">
      <c r="A535" s="21" t="s">
        <v>1572</v>
      </c>
      <c r="B535" s="21" t="s">
        <v>743</v>
      </c>
      <c r="C535" s="21" t="s">
        <v>1157</v>
      </c>
      <c r="D535" s="21" t="s">
        <v>1158</v>
      </c>
      <c r="E535" s="21" t="s">
        <v>78</v>
      </c>
    </row>
    <row r="536" spans="1:5" x14ac:dyDescent="0.25">
      <c r="A536" s="21" t="s">
        <v>1572</v>
      </c>
      <c r="B536" s="21" t="s">
        <v>743</v>
      </c>
      <c r="C536" s="21" t="s">
        <v>1159</v>
      </c>
      <c r="D536" s="21" t="s">
        <v>1160</v>
      </c>
      <c r="E536" s="21" t="s">
        <v>78</v>
      </c>
    </row>
    <row r="537" spans="1:5" x14ac:dyDescent="0.25">
      <c r="A537" s="21" t="s">
        <v>1572</v>
      </c>
      <c r="B537" s="21" t="s">
        <v>743</v>
      </c>
      <c r="C537" s="21" t="s">
        <v>1161</v>
      </c>
      <c r="D537" s="21" t="s">
        <v>1162</v>
      </c>
      <c r="E537" s="21" t="s">
        <v>0</v>
      </c>
    </row>
    <row r="538" spans="1:5" x14ac:dyDescent="0.25">
      <c r="A538" s="21" t="s">
        <v>1572</v>
      </c>
      <c r="B538" s="21" t="s">
        <v>743</v>
      </c>
      <c r="C538" s="21" t="s">
        <v>1163</v>
      </c>
      <c r="D538" s="21" t="s">
        <v>1164</v>
      </c>
      <c r="E538" s="21" t="s">
        <v>0</v>
      </c>
    </row>
    <row r="539" spans="1:5" x14ac:dyDescent="0.25">
      <c r="A539" s="21" t="s">
        <v>1572</v>
      </c>
      <c r="B539" s="21" t="s">
        <v>743</v>
      </c>
      <c r="C539" s="21" t="s">
        <v>1165</v>
      </c>
      <c r="D539" s="21" t="s">
        <v>1166</v>
      </c>
      <c r="E539" s="21" t="s">
        <v>0</v>
      </c>
    </row>
    <row r="540" spans="1:5" x14ac:dyDescent="0.25">
      <c r="A540" s="21" t="s">
        <v>1572</v>
      </c>
      <c r="B540" s="21" t="s">
        <v>743</v>
      </c>
      <c r="C540" s="21" t="s">
        <v>1167</v>
      </c>
      <c r="D540" s="21" t="s">
        <v>1168</v>
      </c>
      <c r="E540" s="21" t="s">
        <v>0</v>
      </c>
    </row>
    <row r="541" spans="1:5" x14ac:dyDescent="0.25">
      <c r="A541" s="21" t="s">
        <v>1572</v>
      </c>
      <c r="B541" s="21" t="s">
        <v>743</v>
      </c>
      <c r="C541" s="21" t="s">
        <v>1169</v>
      </c>
      <c r="D541" s="21" t="s">
        <v>1170</v>
      </c>
      <c r="E541" s="21" t="s">
        <v>78</v>
      </c>
    </row>
    <row r="542" spans="1:5" x14ac:dyDescent="0.25">
      <c r="A542" s="21" t="s">
        <v>1572</v>
      </c>
      <c r="B542" s="21" t="s">
        <v>743</v>
      </c>
      <c r="C542" s="21" t="s">
        <v>1171</v>
      </c>
      <c r="D542" s="21" t="s">
        <v>1172</v>
      </c>
      <c r="E542" s="21" t="s">
        <v>78</v>
      </c>
    </row>
    <row r="543" spans="1:5" x14ac:dyDescent="0.25">
      <c r="A543" s="21" t="s">
        <v>1572</v>
      </c>
      <c r="B543" s="21" t="s">
        <v>743</v>
      </c>
      <c r="C543" s="21" t="s">
        <v>1173</v>
      </c>
      <c r="D543" s="21" t="s">
        <v>1174</v>
      </c>
      <c r="E543" s="21" t="s">
        <v>78</v>
      </c>
    </row>
    <row r="544" spans="1:5" x14ac:dyDescent="0.25">
      <c r="A544" s="21" t="s">
        <v>1572</v>
      </c>
      <c r="B544" s="21" t="s">
        <v>743</v>
      </c>
      <c r="C544" s="21" t="s">
        <v>1175</v>
      </c>
      <c r="D544" s="21" t="s">
        <v>1176</v>
      </c>
      <c r="E544" s="21" t="s">
        <v>0</v>
      </c>
    </row>
    <row r="545" spans="1:5" x14ac:dyDescent="0.25">
      <c r="A545" s="21" t="s">
        <v>1572</v>
      </c>
      <c r="B545" s="21" t="s">
        <v>743</v>
      </c>
      <c r="C545" s="21" t="s">
        <v>1177</v>
      </c>
      <c r="D545" s="21" t="s">
        <v>1178</v>
      </c>
      <c r="E545" s="21" t="s">
        <v>0</v>
      </c>
    </row>
    <row r="546" spans="1:5" x14ac:dyDescent="0.25">
      <c r="A546" s="21" t="s">
        <v>1573</v>
      </c>
      <c r="B546" s="21" t="s">
        <v>1179</v>
      </c>
      <c r="C546" s="21" t="s">
        <v>1180</v>
      </c>
      <c r="D546" s="21" t="s">
        <v>1181</v>
      </c>
      <c r="E546" s="21" t="s">
        <v>78</v>
      </c>
    </row>
    <row r="547" spans="1:5" x14ac:dyDescent="0.25">
      <c r="A547" s="21" t="s">
        <v>1573</v>
      </c>
      <c r="B547" s="21" t="s">
        <v>1179</v>
      </c>
      <c r="C547" s="21" t="s">
        <v>1182</v>
      </c>
      <c r="D547" s="21" t="s">
        <v>1183</v>
      </c>
      <c r="E547" s="21" t="s">
        <v>0</v>
      </c>
    </row>
    <row r="548" spans="1:5" x14ac:dyDescent="0.25">
      <c r="A548" s="21" t="s">
        <v>1573</v>
      </c>
      <c r="B548" s="21" t="s">
        <v>1179</v>
      </c>
      <c r="C548" s="21" t="s">
        <v>1184</v>
      </c>
      <c r="D548" s="21" t="s">
        <v>1185</v>
      </c>
      <c r="E548" s="21" t="s">
        <v>78</v>
      </c>
    </row>
    <row r="549" spans="1:5" x14ac:dyDescent="0.25">
      <c r="A549" s="21" t="s">
        <v>1573</v>
      </c>
      <c r="B549" s="21" t="s">
        <v>1179</v>
      </c>
      <c r="C549" s="21" t="s">
        <v>1186</v>
      </c>
      <c r="D549" s="21" t="s">
        <v>1187</v>
      </c>
      <c r="E549" s="21" t="s">
        <v>0</v>
      </c>
    </row>
    <row r="550" spans="1:5" x14ac:dyDescent="0.25">
      <c r="A550" s="21" t="s">
        <v>1573</v>
      </c>
      <c r="B550" s="21" t="s">
        <v>1179</v>
      </c>
      <c r="C550" s="21" t="s">
        <v>1188</v>
      </c>
      <c r="D550" s="21" t="s">
        <v>1189</v>
      </c>
      <c r="E550" s="21" t="s">
        <v>0</v>
      </c>
    </row>
    <row r="551" spans="1:5" x14ac:dyDescent="0.25">
      <c r="A551" s="21" t="s">
        <v>1573</v>
      </c>
      <c r="B551" s="21" t="s">
        <v>1179</v>
      </c>
      <c r="C551" s="21" t="s">
        <v>1190</v>
      </c>
      <c r="D551" s="21" t="s">
        <v>1191</v>
      </c>
      <c r="E551" s="21" t="s">
        <v>0</v>
      </c>
    </row>
    <row r="552" spans="1:5" x14ac:dyDescent="0.25">
      <c r="A552" s="21" t="s">
        <v>1573</v>
      </c>
      <c r="B552" s="21" t="s">
        <v>1179</v>
      </c>
      <c r="C552" s="21" t="s">
        <v>1192</v>
      </c>
      <c r="D552" s="21" t="s">
        <v>1193</v>
      </c>
      <c r="E552" s="21" t="s">
        <v>78</v>
      </c>
    </row>
    <row r="553" spans="1:5" x14ac:dyDescent="0.25">
      <c r="A553" s="21" t="s">
        <v>1573</v>
      </c>
      <c r="B553" s="21" t="s">
        <v>1179</v>
      </c>
      <c r="C553" s="21" t="s">
        <v>1194</v>
      </c>
      <c r="D553" s="21" t="s">
        <v>1195</v>
      </c>
      <c r="E553" s="21" t="s">
        <v>78</v>
      </c>
    </row>
    <row r="554" spans="1:5" x14ac:dyDescent="0.25">
      <c r="A554" s="21" t="s">
        <v>1573</v>
      </c>
      <c r="B554" s="21" t="s">
        <v>1179</v>
      </c>
      <c r="C554" s="21" t="s">
        <v>1196</v>
      </c>
      <c r="D554" s="21" t="s">
        <v>1197</v>
      </c>
      <c r="E554" s="21" t="s">
        <v>78</v>
      </c>
    </row>
    <row r="555" spans="1:5" x14ac:dyDescent="0.25">
      <c r="A555" s="21" t="s">
        <v>1573</v>
      </c>
      <c r="B555" s="21" t="s">
        <v>1179</v>
      </c>
      <c r="C555" s="21" t="s">
        <v>1198</v>
      </c>
      <c r="D555" s="21" t="s">
        <v>1199</v>
      </c>
      <c r="E555" s="21" t="s">
        <v>78</v>
      </c>
    </row>
    <row r="556" spans="1:5" x14ac:dyDescent="0.25">
      <c r="A556" s="21" t="s">
        <v>1573</v>
      </c>
      <c r="B556" s="21" t="s">
        <v>1179</v>
      </c>
      <c r="C556" s="21" t="s">
        <v>1200</v>
      </c>
      <c r="D556" s="21" t="s">
        <v>1201</v>
      </c>
      <c r="E556" s="21" t="s">
        <v>0</v>
      </c>
    </row>
    <row r="557" spans="1:5" x14ac:dyDescent="0.25">
      <c r="A557" s="21" t="s">
        <v>1573</v>
      </c>
      <c r="B557" s="21" t="s">
        <v>1179</v>
      </c>
      <c r="C557" s="21" t="s">
        <v>1202</v>
      </c>
      <c r="D557" s="21" t="s">
        <v>1203</v>
      </c>
      <c r="E557" s="21" t="s">
        <v>78</v>
      </c>
    </row>
    <row r="558" spans="1:5" x14ac:dyDescent="0.25">
      <c r="A558" s="21" t="s">
        <v>1573</v>
      </c>
      <c r="B558" s="21" t="s">
        <v>1179</v>
      </c>
      <c r="C558" s="21" t="s">
        <v>1204</v>
      </c>
      <c r="D558" s="21" t="s">
        <v>1205</v>
      </c>
      <c r="E558" s="21" t="s">
        <v>78</v>
      </c>
    </row>
    <row r="559" spans="1:5" x14ac:dyDescent="0.25">
      <c r="A559" s="21" t="s">
        <v>1573</v>
      </c>
      <c r="B559" s="21" t="s">
        <v>1179</v>
      </c>
      <c r="C559" s="21" t="s">
        <v>1206</v>
      </c>
      <c r="D559" s="21" t="s">
        <v>1207</v>
      </c>
      <c r="E559" s="21" t="s">
        <v>0</v>
      </c>
    </row>
    <row r="560" spans="1:5" x14ac:dyDescent="0.25">
      <c r="A560" s="21" t="s">
        <v>1573</v>
      </c>
      <c r="B560" s="21" t="s">
        <v>1179</v>
      </c>
      <c r="C560" s="21" t="s">
        <v>1208</v>
      </c>
      <c r="D560" s="21" t="s">
        <v>1209</v>
      </c>
      <c r="E560" s="21" t="s">
        <v>78</v>
      </c>
    </row>
    <row r="561" spans="1:5" x14ac:dyDescent="0.25">
      <c r="A561" s="21" t="s">
        <v>1573</v>
      </c>
      <c r="B561" s="21" t="s">
        <v>1179</v>
      </c>
      <c r="C561" s="21" t="s">
        <v>1210</v>
      </c>
      <c r="D561" s="21" t="s">
        <v>1211</v>
      </c>
      <c r="E561" s="21" t="s">
        <v>0</v>
      </c>
    </row>
    <row r="562" spans="1:5" x14ac:dyDescent="0.25">
      <c r="A562" s="21" t="s">
        <v>1573</v>
      </c>
      <c r="B562" s="21" t="s">
        <v>1179</v>
      </c>
      <c r="C562" s="21" t="s">
        <v>1212</v>
      </c>
      <c r="D562" s="21" t="s">
        <v>1213</v>
      </c>
      <c r="E562" s="21" t="s">
        <v>78</v>
      </c>
    </row>
    <row r="563" spans="1:5" x14ac:dyDescent="0.25">
      <c r="A563" s="21" t="s">
        <v>1573</v>
      </c>
      <c r="B563" s="21" t="s">
        <v>1179</v>
      </c>
      <c r="C563" s="21" t="s">
        <v>1214</v>
      </c>
      <c r="D563" s="21" t="s">
        <v>1215</v>
      </c>
      <c r="E563" s="21" t="s">
        <v>0</v>
      </c>
    </row>
    <row r="564" spans="1:5" x14ac:dyDescent="0.25">
      <c r="A564" s="21" t="s">
        <v>1573</v>
      </c>
      <c r="B564" s="21" t="s">
        <v>1179</v>
      </c>
      <c r="C564" s="21" t="s">
        <v>1216</v>
      </c>
      <c r="D564" s="21" t="s">
        <v>1217</v>
      </c>
      <c r="E564" s="21" t="s">
        <v>0</v>
      </c>
    </row>
    <row r="565" spans="1:5" x14ac:dyDescent="0.25">
      <c r="A565" s="21" t="s">
        <v>1573</v>
      </c>
      <c r="B565" s="21" t="s">
        <v>1179</v>
      </c>
      <c r="C565" s="21" t="s">
        <v>1218</v>
      </c>
      <c r="D565" s="21" t="s">
        <v>1219</v>
      </c>
      <c r="E565" s="21" t="s">
        <v>0</v>
      </c>
    </row>
    <row r="566" spans="1:5" x14ac:dyDescent="0.25">
      <c r="A566" s="21" t="s">
        <v>1573</v>
      </c>
      <c r="B566" s="21" t="s">
        <v>1179</v>
      </c>
      <c r="C566" s="21" t="s">
        <v>1220</v>
      </c>
      <c r="D566" s="21" t="s">
        <v>1221</v>
      </c>
      <c r="E566" s="21" t="s">
        <v>78</v>
      </c>
    </row>
    <row r="567" spans="1:5" x14ac:dyDescent="0.25">
      <c r="A567" s="21" t="s">
        <v>1573</v>
      </c>
      <c r="B567" s="21" t="s">
        <v>1179</v>
      </c>
      <c r="C567" s="21" t="s">
        <v>1222</v>
      </c>
      <c r="D567" s="21" t="s">
        <v>1223</v>
      </c>
      <c r="E567" s="21" t="s">
        <v>0</v>
      </c>
    </row>
    <row r="568" spans="1:5" x14ac:dyDescent="0.25">
      <c r="A568" s="21" t="s">
        <v>1573</v>
      </c>
      <c r="B568" s="21" t="s">
        <v>1179</v>
      </c>
      <c r="C568" s="21" t="s">
        <v>1224</v>
      </c>
      <c r="D568" s="21" t="s">
        <v>1225</v>
      </c>
      <c r="E568" s="21" t="s">
        <v>0</v>
      </c>
    </row>
    <row r="569" spans="1:5" x14ac:dyDescent="0.25">
      <c r="A569" s="21" t="s">
        <v>1573</v>
      </c>
      <c r="B569" s="21" t="s">
        <v>1179</v>
      </c>
      <c r="C569" s="21" t="s">
        <v>1226</v>
      </c>
      <c r="D569" s="21" t="s">
        <v>1227</v>
      </c>
      <c r="E569" s="21" t="s">
        <v>78</v>
      </c>
    </row>
    <row r="570" spans="1:5" x14ac:dyDescent="0.25">
      <c r="A570" s="21" t="s">
        <v>1573</v>
      </c>
      <c r="B570" s="21" t="s">
        <v>1179</v>
      </c>
      <c r="C570" s="21" t="s">
        <v>1228</v>
      </c>
      <c r="D570" s="21" t="s">
        <v>1229</v>
      </c>
      <c r="E570" s="21" t="s">
        <v>0</v>
      </c>
    </row>
    <row r="571" spans="1:5" x14ac:dyDescent="0.25">
      <c r="A571" s="21" t="s">
        <v>1552</v>
      </c>
      <c r="B571" s="21" t="s">
        <v>1230</v>
      </c>
      <c r="C571" s="21" t="s">
        <v>1231</v>
      </c>
      <c r="D571" s="21" t="s">
        <v>1232</v>
      </c>
      <c r="E571" s="21" t="s">
        <v>78</v>
      </c>
    </row>
    <row r="572" spans="1:5" x14ac:dyDescent="0.25">
      <c r="A572" s="21" t="s">
        <v>1552</v>
      </c>
      <c r="B572" s="21" t="s">
        <v>1230</v>
      </c>
      <c r="C572" s="21" t="s">
        <v>1233</v>
      </c>
      <c r="D572" s="21" t="s">
        <v>1234</v>
      </c>
      <c r="E572" s="21" t="s">
        <v>0</v>
      </c>
    </row>
    <row r="573" spans="1:5" x14ac:dyDescent="0.25">
      <c r="A573" s="21" t="s">
        <v>1552</v>
      </c>
      <c r="B573" s="21" t="s">
        <v>1230</v>
      </c>
      <c r="C573" s="21" t="s">
        <v>1235</v>
      </c>
      <c r="D573" s="21" t="s">
        <v>1236</v>
      </c>
      <c r="E573" s="21" t="s">
        <v>0</v>
      </c>
    </row>
    <row r="574" spans="1:5" x14ac:dyDescent="0.25">
      <c r="A574" s="21" t="s">
        <v>1552</v>
      </c>
      <c r="B574" s="21" t="s">
        <v>1230</v>
      </c>
      <c r="C574" s="21" t="s">
        <v>1237</v>
      </c>
      <c r="D574" s="21" t="s">
        <v>1238</v>
      </c>
      <c r="E574" s="21" t="s">
        <v>78</v>
      </c>
    </row>
    <row r="575" spans="1:5" x14ac:dyDescent="0.25">
      <c r="A575" s="21" t="s">
        <v>1552</v>
      </c>
      <c r="B575" s="21" t="s">
        <v>1230</v>
      </c>
      <c r="C575" s="21" t="s">
        <v>1239</v>
      </c>
      <c r="D575" s="21" t="s">
        <v>1240</v>
      </c>
      <c r="E575" s="21" t="s">
        <v>78</v>
      </c>
    </row>
    <row r="576" spans="1:5" x14ac:dyDescent="0.25">
      <c r="A576" s="21" t="s">
        <v>1552</v>
      </c>
      <c r="B576" s="21" t="s">
        <v>1230</v>
      </c>
      <c r="C576" s="21" t="s">
        <v>1241</v>
      </c>
      <c r="D576" s="21" t="s">
        <v>1242</v>
      </c>
      <c r="E576" s="21" t="s">
        <v>0</v>
      </c>
    </row>
    <row r="577" spans="1:5" x14ac:dyDescent="0.25">
      <c r="A577" s="21" t="s">
        <v>1552</v>
      </c>
      <c r="B577" s="21" t="s">
        <v>1230</v>
      </c>
      <c r="C577" s="21" t="s">
        <v>1243</v>
      </c>
      <c r="D577" s="21" t="s">
        <v>1244</v>
      </c>
      <c r="E577" s="21" t="s">
        <v>0</v>
      </c>
    </row>
    <row r="578" spans="1:5" x14ac:dyDescent="0.25">
      <c r="A578" s="21" t="s">
        <v>1552</v>
      </c>
      <c r="B578" s="21" t="s">
        <v>1230</v>
      </c>
      <c r="C578" s="21" t="s">
        <v>1245</v>
      </c>
      <c r="D578" s="21" t="s">
        <v>1246</v>
      </c>
      <c r="E578" s="21" t="s">
        <v>78</v>
      </c>
    </row>
    <row r="579" spans="1:5" x14ac:dyDescent="0.25">
      <c r="A579" s="21" t="s">
        <v>1552</v>
      </c>
      <c r="B579" s="21" t="s">
        <v>1230</v>
      </c>
      <c r="C579" s="21" t="s">
        <v>1247</v>
      </c>
      <c r="D579" s="21" t="s">
        <v>1248</v>
      </c>
      <c r="E579" s="21" t="s">
        <v>0</v>
      </c>
    </row>
    <row r="580" spans="1:5" x14ac:dyDescent="0.25">
      <c r="A580" s="21" t="s">
        <v>1552</v>
      </c>
      <c r="B580" s="21" t="s">
        <v>1230</v>
      </c>
      <c r="C580" s="21" t="s">
        <v>1249</v>
      </c>
      <c r="D580" s="21" t="s">
        <v>1250</v>
      </c>
      <c r="E580" s="21" t="s">
        <v>78</v>
      </c>
    </row>
    <row r="581" spans="1:5" x14ac:dyDescent="0.25">
      <c r="A581" s="21" t="s">
        <v>1552</v>
      </c>
      <c r="B581" s="21" t="s">
        <v>1230</v>
      </c>
      <c r="C581" s="21" t="s">
        <v>1251</v>
      </c>
      <c r="D581" s="21" t="s">
        <v>1252</v>
      </c>
      <c r="E581" s="21" t="s">
        <v>78</v>
      </c>
    </row>
    <row r="582" spans="1:5" x14ac:dyDescent="0.25">
      <c r="A582" s="21" t="s">
        <v>1552</v>
      </c>
      <c r="B582" s="21" t="s">
        <v>1230</v>
      </c>
      <c r="C582" s="21" t="s">
        <v>1253</v>
      </c>
      <c r="D582" s="21" t="s">
        <v>1254</v>
      </c>
      <c r="E582" s="21" t="s">
        <v>0</v>
      </c>
    </row>
    <row r="583" spans="1:5" x14ac:dyDescent="0.25">
      <c r="A583" s="21" t="s">
        <v>1552</v>
      </c>
      <c r="B583" s="21" t="s">
        <v>1230</v>
      </c>
      <c r="C583" s="21" t="s">
        <v>1255</v>
      </c>
      <c r="D583" s="21" t="s">
        <v>1256</v>
      </c>
      <c r="E583" s="21" t="s">
        <v>0</v>
      </c>
    </row>
    <row r="584" spans="1:5" x14ac:dyDescent="0.25">
      <c r="A584" s="21" t="s">
        <v>1552</v>
      </c>
      <c r="B584" s="21" t="s">
        <v>1230</v>
      </c>
      <c r="C584" s="21" t="s">
        <v>1257</v>
      </c>
      <c r="D584" s="21" t="s">
        <v>1258</v>
      </c>
      <c r="E584" s="21" t="s">
        <v>0</v>
      </c>
    </row>
    <row r="585" spans="1:5" x14ac:dyDescent="0.25">
      <c r="A585" s="21" t="s">
        <v>1552</v>
      </c>
      <c r="B585" s="21" t="s">
        <v>1230</v>
      </c>
      <c r="C585" s="21" t="s">
        <v>1259</v>
      </c>
      <c r="D585" s="21" t="s">
        <v>1260</v>
      </c>
      <c r="E585" s="21" t="s">
        <v>0</v>
      </c>
    </row>
    <row r="586" spans="1:5" x14ac:dyDescent="0.25">
      <c r="A586" s="21" t="s">
        <v>1552</v>
      </c>
      <c r="B586" s="21" t="s">
        <v>1230</v>
      </c>
      <c r="C586" s="21" t="s">
        <v>1261</v>
      </c>
      <c r="D586" s="21" t="s">
        <v>1262</v>
      </c>
      <c r="E586" s="21" t="s">
        <v>0</v>
      </c>
    </row>
    <row r="587" spans="1:5" x14ac:dyDescent="0.25">
      <c r="A587" s="21" t="s">
        <v>1552</v>
      </c>
      <c r="B587" s="21" t="s">
        <v>1230</v>
      </c>
      <c r="C587" s="21" t="s">
        <v>1263</v>
      </c>
      <c r="D587" s="21" t="s">
        <v>1264</v>
      </c>
      <c r="E587" s="21" t="s">
        <v>78</v>
      </c>
    </row>
    <row r="588" spans="1:5" x14ac:dyDescent="0.25">
      <c r="A588" s="21" t="s">
        <v>1552</v>
      </c>
      <c r="B588" s="21" t="s">
        <v>1230</v>
      </c>
      <c r="C588" s="21" t="s">
        <v>1265</v>
      </c>
      <c r="D588" s="21" t="s">
        <v>1266</v>
      </c>
      <c r="E588" s="21" t="s">
        <v>78</v>
      </c>
    </row>
    <row r="589" spans="1:5" x14ac:dyDescent="0.25">
      <c r="A589" s="21" t="s">
        <v>1552</v>
      </c>
      <c r="B589" s="21" t="s">
        <v>1230</v>
      </c>
      <c r="C589" s="21" t="s">
        <v>1267</v>
      </c>
      <c r="D589" s="21" t="s">
        <v>1268</v>
      </c>
      <c r="E589" s="21" t="s">
        <v>78</v>
      </c>
    </row>
    <row r="590" spans="1:5" x14ac:dyDescent="0.25">
      <c r="A590" s="21" t="s">
        <v>1552</v>
      </c>
      <c r="B590" s="21" t="s">
        <v>1230</v>
      </c>
      <c r="C590" s="21" t="s">
        <v>1269</v>
      </c>
      <c r="D590" s="21" t="s">
        <v>1270</v>
      </c>
      <c r="E590" s="21" t="s">
        <v>78</v>
      </c>
    </row>
    <row r="591" spans="1:5" x14ac:dyDescent="0.25">
      <c r="A591" s="21" t="s">
        <v>1552</v>
      </c>
      <c r="B591" s="21" t="s">
        <v>1230</v>
      </c>
      <c r="C591" s="21" t="s">
        <v>1271</v>
      </c>
      <c r="D591" s="21" t="s">
        <v>1272</v>
      </c>
      <c r="E591" s="21" t="s">
        <v>0</v>
      </c>
    </row>
    <row r="592" spans="1:5" x14ac:dyDescent="0.25">
      <c r="A592" s="21" t="s">
        <v>1552</v>
      </c>
      <c r="B592" s="21" t="s">
        <v>1230</v>
      </c>
      <c r="C592" s="21" t="s">
        <v>1273</v>
      </c>
      <c r="D592" s="21" t="s">
        <v>1274</v>
      </c>
      <c r="E592" s="21" t="s">
        <v>78</v>
      </c>
    </row>
    <row r="593" spans="1:5" x14ac:dyDescent="0.25">
      <c r="A593" s="21" t="s">
        <v>1552</v>
      </c>
      <c r="B593" s="21" t="s">
        <v>1230</v>
      </c>
      <c r="C593" s="21" t="s">
        <v>1275</v>
      </c>
      <c r="D593" s="21" t="s">
        <v>1276</v>
      </c>
      <c r="E593" s="21" t="s">
        <v>78</v>
      </c>
    </row>
    <row r="594" spans="1:5" x14ac:dyDescent="0.25">
      <c r="A594" s="21" t="s">
        <v>1552</v>
      </c>
      <c r="B594" s="21" t="s">
        <v>1230</v>
      </c>
      <c r="C594" s="21" t="s">
        <v>1277</v>
      </c>
      <c r="D594" s="21" t="s">
        <v>1278</v>
      </c>
      <c r="E594" s="21" t="s">
        <v>78</v>
      </c>
    </row>
    <row r="595" spans="1:5" x14ac:dyDescent="0.25">
      <c r="A595" s="21" t="s">
        <v>1552</v>
      </c>
      <c r="B595" s="21" t="s">
        <v>1230</v>
      </c>
      <c r="C595" s="21" t="s">
        <v>1279</v>
      </c>
      <c r="D595" s="21" t="s">
        <v>1280</v>
      </c>
      <c r="E595" s="21" t="s">
        <v>0</v>
      </c>
    </row>
    <row r="596" spans="1:5" x14ac:dyDescent="0.25">
      <c r="A596" s="21" t="s">
        <v>1552</v>
      </c>
      <c r="B596" s="21" t="s">
        <v>1230</v>
      </c>
      <c r="C596" s="21" t="s">
        <v>1281</v>
      </c>
      <c r="D596" s="21" t="s">
        <v>1282</v>
      </c>
      <c r="E596" s="21" t="s">
        <v>78</v>
      </c>
    </row>
    <row r="597" spans="1:5" x14ac:dyDescent="0.25">
      <c r="A597" s="21" t="s">
        <v>1552</v>
      </c>
      <c r="B597" s="21" t="s">
        <v>1230</v>
      </c>
      <c r="C597" s="21" t="s">
        <v>1283</v>
      </c>
      <c r="D597" s="21" t="s">
        <v>1284</v>
      </c>
      <c r="E597" s="21" t="s">
        <v>0</v>
      </c>
    </row>
    <row r="598" spans="1:5" x14ac:dyDescent="0.25">
      <c r="A598" s="21" t="s">
        <v>1584</v>
      </c>
      <c r="B598" s="21" t="s">
        <v>1285</v>
      </c>
      <c r="C598" s="21" t="s">
        <v>1286</v>
      </c>
      <c r="D598" s="21" t="s">
        <v>1287</v>
      </c>
      <c r="E598" s="21" t="s">
        <v>0</v>
      </c>
    </row>
    <row r="599" spans="1:5" x14ac:dyDescent="0.25">
      <c r="A599" s="21" t="s">
        <v>1584</v>
      </c>
      <c r="B599" s="21" t="s">
        <v>1285</v>
      </c>
      <c r="C599" s="21" t="s">
        <v>1288</v>
      </c>
      <c r="D599" s="21" t="s">
        <v>1289</v>
      </c>
      <c r="E599" s="21" t="s">
        <v>0</v>
      </c>
    </row>
    <row r="600" spans="1:5" x14ac:dyDescent="0.25">
      <c r="A600" s="21" t="s">
        <v>1584</v>
      </c>
      <c r="B600" s="21" t="s">
        <v>1285</v>
      </c>
      <c r="C600" s="21" t="s">
        <v>1290</v>
      </c>
      <c r="D600" s="21" t="s">
        <v>1291</v>
      </c>
      <c r="E600" s="21" t="s">
        <v>0</v>
      </c>
    </row>
    <row r="601" spans="1:5" x14ac:dyDescent="0.25">
      <c r="A601" s="21" t="s">
        <v>1584</v>
      </c>
      <c r="B601" s="21" t="s">
        <v>1285</v>
      </c>
      <c r="C601" s="21" t="s">
        <v>1292</v>
      </c>
      <c r="D601" s="21" t="s">
        <v>1293</v>
      </c>
      <c r="E601" s="21" t="s">
        <v>0</v>
      </c>
    </row>
    <row r="602" spans="1:5" x14ac:dyDescent="0.25">
      <c r="A602" s="21" t="s">
        <v>1584</v>
      </c>
      <c r="B602" s="21" t="s">
        <v>1285</v>
      </c>
      <c r="C602" s="21" t="s">
        <v>1294</v>
      </c>
      <c r="D602" s="21" t="s">
        <v>1295</v>
      </c>
      <c r="E602" s="21" t="s">
        <v>78</v>
      </c>
    </row>
    <row r="603" spans="1:5" x14ac:dyDescent="0.25">
      <c r="A603" s="21" t="s">
        <v>1584</v>
      </c>
      <c r="B603" s="21" t="s">
        <v>1285</v>
      </c>
      <c r="C603" s="21" t="s">
        <v>1296</v>
      </c>
      <c r="D603" s="21" t="s">
        <v>1297</v>
      </c>
      <c r="E603" s="21" t="s">
        <v>0</v>
      </c>
    </row>
    <row r="604" spans="1:5" x14ac:dyDescent="0.25">
      <c r="A604" s="21" t="s">
        <v>1584</v>
      </c>
      <c r="B604" s="21" t="s">
        <v>1285</v>
      </c>
      <c r="C604" s="21" t="s">
        <v>1298</v>
      </c>
      <c r="D604" s="21" t="s">
        <v>1299</v>
      </c>
      <c r="E604" s="21" t="s">
        <v>78</v>
      </c>
    </row>
    <row r="605" spans="1:5" x14ac:dyDescent="0.25">
      <c r="A605" s="21" t="s">
        <v>1584</v>
      </c>
      <c r="B605" s="21" t="s">
        <v>1285</v>
      </c>
      <c r="C605" s="21" t="s">
        <v>1300</v>
      </c>
      <c r="D605" s="21" t="s">
        <v>1301</v>
      </c>
      <c r="E605" s="21" t="s">
        <v>0</v>
      </c>
    </row>
    <row r="606" spans="1:5" x14ac:dyDescent="0.25">
      <c r="A606" s="21" t="s">
        <v>1584</v>
      </c>
      <c r="B606" s="21" t="s">
        <v>1285</v>
      </c>
      <c r="C606" s="21" t="s">
        <v>1302</v>
      </c>
      <c r="D606" s="21" t="s">
        <v>1303</v>
      </c>
      <c r="E606" s="21" t="s">
        <v>0</v>
      </c>
    </row>
    <row r="607" spans="1:5" x14ac:dyDescent="0.25">
      <c r="A607" s="21" t="s">
        <v>1584</v>
      </c>
      <c r="B607" s="21" t="s">
        <v>1285</v>
      </c>
      <c r="C607" s="21" t="s">
        <v>1304</v>
      </c>
      <c r="D607" s="21" t="s">
        <v>1305</v>
      </c>
      <c r="E607" s="21" t="s">
        <v>0</v>
      </c>
    </row>
    <row r="608" spans="1:5" x14ac:dyDescent="0.25">
      <c r="A608" s="21" t="s">
        <v>1584</v>
      </c>
      <c r="B608" s="21" t="s">
        <v>1285</v>
      </c>
      <c r="C608" s="21" t="s">
        <v>1306</v>
      </c>
      <c r="D608" s="21" t="s">
        <v>1307</v>
      </c>
      <c r="E608" s="21" t="s">
        <v>78</v>
      </c>
    </row>
    <row r="609" spans="1:5" x14ac:dyDescent="0.25">
      <c r="A609" s="21" t="s">
        <v>1584</v>
      </c>
      <c r="B609" s="21" t="s">
        <v>1285</v>
      </c>
      <c r="C609" s="21" t="s">
        <v>1308</v>
      </c>
      <c r="D609" s="21" t="s">
        <v>1309</v>
      </c>
      <c r="E609" s="21" t="s">
        <v>0</v>
      </c>
    </row>
    <row r="610" spans="1:5" x14ac:dyDescent="0.25">
      <c r="A610" s="21" t="s">
        <v>1584</v>
      </c>
      <c r="B610" s="21" t="s">
        <v>1285</v>
      </c>
      <c r="C610" s="21" t="s">
        <v>1310</v>
      </c>
      <c r="D610" s="21" t="s">
        <v>1311</v>
      </c>
      <c r="E610" s="21" t="s">
        <v>0</v>
      </c>
    </row>
    <row r="611" spans="1:5" x14ac:dyDescent="0.25">
      <c r="A611" s="21" t="s">
        <v>1584</v>
      </c>
      <c r="B611" s="21" t="s">
        <v>1285</v>
      </c>
      <c r="C611" s="21" t="s">
        <v>1312</v>
      </c>
      <c r="D611" s="21" t="s">
        <v>1313</v>
      </c>
      <c r="E611" s="21" t="s">
        <v>0</v>
      </c>
    </row>
    <row r="612" spans="1:5" x14ac:dyDescent="0.25">
      <c r="A612" s="21" t="s">
        <v>1584</v>
      </c>
      <c r="B612" s="21" t="s">
        <v>1285</v>
      </c>
      <c r="C612" s="21" t="s">
        <v>1314</v>
      </c>
      <c r="D612" s="21" t="s">
        <v>1315</v>
      </c>
      <c r="E612" s="21" t="s">
        <v>0</v>
      </c>
    </row>
    <row r="613" spans="1:5" x14ac:dyDescent="0.25">
      <c r="A613" s="21" t="s">
        <v>1584</v>
      </c>
      <c r="B613" s="21" t="s">
        <v>1285</v>
      </c>
      <c r="C613" s="21" t="s">
        <v>1316</v>
      </c>
      <c r="D613" s="21" t="s">
        <v>1317</v>
      </c>
      <c r="E613" s="21" t="s">
        <v>0</v>
      </c>
    </row>
    <row r="614" spans="1:5" x14ac:dyDescent="0.25">
      <c r="A614" s="21" t="s">
        <v>1584</v>
      </c>
      <c r="B614" s="21" t="s">
        <v>1285</v>
      </c>
      <c r="C614" s="21" t="s">
        <v>1318</v>
      </c>
      <c r="D614" s="21" t="s">
        <v>1319</v>
      </c>
      <c r="E614" s="21" t="s">
        <v>0</v>
      </c>
    </row>
    <row r="615" spans="1:5" x14ac:dyDescent="0.25">
      <c r="A615" s="21" t="s">
        <v>1584</v>
      </c>
      <c r="B615" s="21" t="s">
        <v>1285</v>
      </c>
      <c r="C615" s="21" t="s">
        <v>1320</v>
      </c>
      <c r="D615" s="21" t="s">
        <v>1321</v>
      </c>
      <c r="E615" s="21" t="s">
        <v>78</v>
      </c>
    </row>
    <row r="616" spans="1:5" x14ac:dyDescent="0.25">
      <c r="A616" s="21" t="s">
        <v>1584</v>
      </c>
      <c r="B616" s="21" t="s">
        <v>1285</v>
      </c>
      <c r="C616" s="21" t="s">
        <v>1322</v>
      </c>
      <c r="D616" s="21" t="s">
        <v>1323</v>
      </c>
      <c r="E616" s="21" t="s">
        <v>0</v>
      </c>
    </row>
    <row r="617" spans="1:5" x14ac:dyDescent="0.25">
      <c r="A617" s="21" t="s">
        <v>1584</v>
      </c>
      <c r="B617" s="21" t="s">
        <v>1285</v>
      </c>
      <c r="C617" s="21" t="s">
        <v>1324</v>
      </c>
      <c r="D617" s="21" t="s">
        <v>1325</v>
      </c>
      <c r="E617" s="21" t="s">
        <v>0</v>
      </c>
    </row>
    <row r="618" spans="1:5" x14ac:dyDescent="0.25">
      <c r="A618" s="21" t="s">
        <v>1584</v>
      </c>
      <c r="B618" s="21" t="s">
        <v>1285</v>
      </c>
      <c r="C618" s="21" t="s">
        <v>1326</v>
      </c>
      <c r="D618" s="21" t="s">
        <v>1327</v>
      </c>
      <c r="E618" s="21" t="s">
        <v>0</v>
      </c>
    </row>
    <row r="619" spans="1:5" x14ac:dyDescent="0.25">
      <c r="A619" s="21" t="s">
        <v>1584</v>
      </c>
      <c r="B619" s="21" t="s">
        <v>1285</v>
      </c>
      <c r="C619" s="21" t="s">
        <v>1328</v>
      </c>
      <c r="D619" s="21" t="s">
        <v>1329</v>
      </c>
      <c r="E619" s="21" t="s">
        <v>0</v>
      </c>
    </row>
    <row r="620" spans="1:5" x14ac:dyDescent="0.25">
      <c r="A620" s="21" t="s">
        <v>1584</v>
      </c>
      <c r="B620" s="21" t="s">
        <v>1285</v>
      </c>
      <c r="C620" s="21" t="s">
        <v>1330</v>
      </c>
      <c r="D620" s="21" t="s">
        <v>1331</v>
      </c>
      <c r="E620" s="21" t="s">
        <v>0</v>
      </c>
    </row>
    <row r="621" spans="1:5" x14ac:dyDescent="0.25">
      <c r="A621" s="21" t="s">
        <v>1584</v>
      </c>
      <c r="B621" s="21" t="s">
        <v>1285</v>
      </c>
      <c r="C621" s="21" t="s">
        <v>1332</v>
      </c>
      <c r="D621" s="21" t="s">
        <v>1333</v>
      </c>
      <c r="E621" s="21" t="s">
        <v>0</v>
      </c>
    </row>
    <row r="622" spans="1:5" x14ac:dyDescent="0.25">
      <c r="A622" s="21" t="s">
        <v>1584</v>
      </c>
      <c r="B622" s="21" t="s">
        <v>1285</v>
      </c>
      <c r="C622" s="21" t="s">
        <v>1334</v>
      </c>
      <c r="D622" s="21" t="s">
        <v>1335</v>
      </c>
      <c r="E622" s="21" t="s">
        <v>78</v>
      </c>
    </row>
    <row r="623" spans="1:5" x14ac:dyDescent="0.25">
      <c r="A623" s="21" t="s">
        <v>1584</v>
      </c>
      <c r="B623" s="21" t="s">
        <v>1285</v>
      </c>
      <c r="C623" s="21" t="s">
        <v>1336</v>
      </c>
      <c r="D623" s="21" t="s">
        <v>1337</v>
      </c>
      <c r="E623" s="21" t="s">
        <v>0</v>
      </c>
    </row>
    <row r="624" spans="1:5" x14ac:dyDescent="0.25">
      <c r="A624" s="21" t="s">
        <v>1574</v>
      </c>
      <c r="B624" s="21" t="s">
        <v>1338</v>
      </c>
      <c r="C624" s="21" t="s">
        <v>1339</v>
      </c>
      <c r="D624" s="21" t="s">
        <v>1340</v>
      </c>
      <c r="E624" s="21" t="s">
        <v>78</v>
      </c>
    </row>
    <row r="625" spans="1:5" x14ac:dyDescent="0.25">
      <c r="A625" s="21" t="s">
        <v>1574</v>
      </c>
      <c r="B625" s="21" t="s">
        <v>1338</v>
      </c>
      <c r="C625" s="21" t="s">
        <v>1341</v>
      </c>
      <c r="D625" s="21" t="s">
        <v>1342</v>
      </c>
      <c r="E625" s="21" t="s">
        <v>0</v>
      </c>
    </row>
    <row r="626" spans="1:5" x14ac:dyDescent="0.25">
      <c r="A626" s="21" t="s">
        <v>1574</v>
      </c>
      <c r="B626" s="21" t="s">
        <v>1338</v>
      </c>
      <c r="C626" s="21" t="s">
        <v>1343</v>
      </c>
      <c r="D626" s="21" t="s">
        <v>1344</v>
      </c>
      <c r="E626" s="21" t="s">
        <v>0</v>
      </c>
    </row>
    <row r="627" spans="1:5" x14ac:dyDescent="0.25">
      <c r="A627" s="21" t="s">
        <v>1574</v>
      </c>
      <c r="B627" s="21" t="s">
        <v>1338</v>
      </c>
      <c r="C627" s="21" t="s">
        <v>1345</v>
      </c>
      <c r="D627" s="21" t="s">
        <v>1346</v>
      </c>
      <c r="E627" s="21" t="s">
        <v>0</v>
      </c>
    </row>
    <row r="628" spans="1:5" x14ac:dyDescent="0.25">
      <c r="A628" s="21" t="s">
        <v>1574</v>
      </c>
      <c r="B628" s="21" t="s">
        <v>1338</v>
      </c>
      <c r="C628" s="21" t="s">
        <v>1347</v>
      </c>
      <c r="D628" s="21" t="s">
        <v>1348</v>
      </c>
      <c r="E628" s="21" t="s">
        <v>0</v>
      </c>
    </row>
    <row r="629" spans="1:5" x14ac:dyDescent="0.25">
      <c r="A629" s="21" t="s">
        <v>1574</v>
      </c>
      <c r="B629" s="21" t="s">
        <v>1338</v>
      </c>
      <c r="C629" s="21" t="s">
        <v>1349</v>
      </c>
      <c r="D629" s="21" t="s">
        <v>1350</v>
      </c>
      <c r="E629" s="21" t="s">
        <v>0</v>
      </c>
    </row>
    <row r="630" spans="1:5" x14ac:dyDescent="0.25">
      <c r="A630" s="21" t="s">
        <v>1574</v>
      </c>
      <c r="B630" s="21" t="s">
        <v>1338</v>
      </c>
      <c r="C630" s="21" t="s">
        <v>1351</v>
      </c>
      <c r="D630" s="21" t="s">
        <v>1352</v>
      </c>
      <c r="E630" s="21" t="s">
        <v>0</v>
      </c>
    </row>
    <row r="631" spans="1:5" x14ac:dyDescent="0.25">
      <c r="A631" s="21" t="s">
        <v>1574</v>
      </c>
      <c r="B631" s="21" t="s">
        <v>1338</v>
      </c>
      <c r="C631" s="21" t="s">
        <v>1353</v>
      </c>
      <c r="D631" s="21" t="s">
        <v>1354</v>
      </c>
      <c r="E631" s="21" t="s">
        <v>78</v>
      </c>
    </row>
    <row r="632" spans="1:5" x14ac:dyDescent="0.25">
      <c r="A632" s="21" t="s">
        <v>1574</v>
      </c>
      <c r="B632" s="21" t="s">
        <v>1338</v>
      </c>
      <c r="C632" s="21" t="s">
        <v>1355</v>
      </c>
      <c r="D632" s="21" t="s">
        <v>1356</v>
      </c>
      <c r="E632" s="21" t="s">
        <v>0</v>
      </c>
    </row>
    <row r="633" spans="1:5" x14ac:dyDescent="0.25">
      <c r="A633" s="21" t="s">
        <v>1574</v>
      </c>
      <c r="B633" s="21" t="s">
        <v>1338</v>
      </c>
      <c r="C633" s="21" t="s">
        <v>1357</v>
      </c>
      <c r="D633" s="21" t="s">
        <v>1358</v>
      </c>
      <c r="E633" s="21" t="s">
        <v>78</v>
      </c>
    </row>
    <row r="634" spans="1:5" x14ac:dyDescent="0.25">
      <c r="A634" s="21" t="s">
        <v>1574</v>
      </c>
      <c r="B634" s="21" t="s">
        <v>1338</v>
      </c>
      <c r="C634" s="21" t="s">
        <v>1359</v>
      </c>
      <c r="D634" s="21" t="s">
        <v>1360</v>
      </c>
      <c r="E634" s="21" t="s">
        <v>78</v>
      </c>
    </row>
    <row r="635" spans="1:5" x14ac:dyDescent="0.25">
      <c r="A635" s="21" t="s">
        <v>1574</v>
      </c>
      <c r="B635" s="21" t="s">
        <v>1338</v>
      </c>
      <c r="C635" s="21" t="s">
        <v>1361</v>
      </c>
      <c r="D635" s="21" t="s">
        <v>1362</v>
      </c>
      <c r="E635" s="21" t="s">
        <v>0</v>
      </c>
    </row>
    <row r="636" spans="1:5" x14ac:dyDescent="0.25">
      <c r="A636" s="21" t="s">
        <v>1574</v>
      </c>
      <c r="B636" s="21" t="s">
        <v>1338</v>
      </c>
      <c r="C636" s="21" t="s">
        <v>1363</v>
      </c>
      <c r="D636" s="21" t="s">
        <v>1364</v>
      </c>
      <c r="E636" s="21" t="s">
        <v>78</v>
      </c>
    </row>
    <row r="637" spans="1:5" x14ac:dyDescent="0.25">
      <c r="A637" s="21" t="s">
        <v>1574</v>
      </c>
      <c r="B637" s="21" t="s">
        <v>1338</v>
      </c>
      <c r="C637" s="21" t="s">
        <v>1365</v>
      </c>
      <c r="D637" s="21" t="s">
        <v>1366</v>
      </c>
      <c r="E637" s="21" t="s">
        <v>0</v>
      </c>
    </row>
    <row r="638" spans="1:5" x14ac:dyDescent="0.25">
      <c r="A638" s="21" t="s">
        <v>1574</v>
      </c>
      <c r="B638" s="21" t="s">
        <v>1338</v>
      </c>
      <c r="C638" s="21" t="s">
        <v>1367</v>
      </c>
      <c r="D638" s="21" t="s">
        <v>1368</v>
      </c>
      <c r="E638" s="21" t="s">
        <v>0</v>
      </c>
    </row>
    <row r="639" spans="1:5" x14ac:dyDescent="0.25">
      <c r="A639" s="21" t="s">
        <v>1574</v>
      </c>
      <c r="B639" s="21" t="s">
        <v>1338</v>
      </c>
      <c r="C639" s="21" t="s">
        <v>1369</v>
      </c>
      <c r="D639" s="21" t="s">
        <v>1370</v>
      </c>
      <c r="E639" s="21" t="s">
        <v>0</v>
      </c>
    </row>
    <row r="640" spans="1:5" x14ac:dyDescent="0.25">
      <c r="A640" s="21" t="s">
        <v>1574</v>
      </c>
      <c r="B640" s="21" t="s">
        <v>1338</v>
      </c>
      <c r="C640" s="21" t="s">
        <v>1371</v>
      </c>
      <c r="D640" s="21" t="s">
        <v>1372</v>
      </c>
      <c r="E640" s="21" t="s">
        <v>0</v>
      </c>
    </row>
    <row r="641" spans="1:5" x14ac:dyDescent="0.25">
      <c r="A641" s="21" t="s">
        <v>1574</v>
      </c>
      <c r="B641" s="21" t="s">
        <v>1338</v>
      </c>
      <c r="C641" s="21" t="s">
        <v>1373</v>
      </c>
      <c r="D641" s="21" t="s">
        <v>1374</v>
      </c>
      <c r="E641" s="21" t="s">
        <v>78</v>
      </c>
    </row>
    <row r="642" spans="1:5" x14ac:dyDescent="0.25">
      <c r="A642" s="21" t="s">
        <v>1574</v>
      </c>
      <c r="B642" s="21" t="s">
        <v>1338</v>
      </c>
      <c r="C642" s="21" t="s">
        <v>1375</v>
      </c>
      <c r="D642" s="21" t="s">
        <v>1376</v>
      </c>
      <c r="E642" s="21" t="s">
        <v>0</v>
      </c>
    </row>
    <row r="643" spans="1:5" x14ac:dyDescent="0.25">
      <c r="A643" s="21" t="s">
        <v>1574</v>
      </c>
      <c r="B643" s="21" t="s">
        <v>1338</v>
      </c>
      <c r="C643" s="21" t="s">
        <v>1377</v>
      </c>
      <c r="D643" s="21" t="s">
        <v>1378</v>
      </c>
      <c r="E643" s="21" t="s">
        <v>78</v>
      </c>
    </row>
    <row r="644" spans="1:5" x14ac:dyDescent="0.25">
      <c r="A644" s="21" t="s">
        <v>1574</v>
      </c>
      <c r="B644" s="21" t="s">
        <v>1338</v>
      </c>
      <c r="C644" s="21" t="s">
        <v>1379</v>
      </c>
      <c r="D644" s="21" t="s">
        <v>1380</v>
      </c>
      <c r="E644" s="21" t="s">
        <v>0</v>
      </c>
    </row>
    <row r="645" spans="1:5" x14ac:dyDescent="0.25">
      <c r="A645" s="21" t="s">
        <v>1574</v>
      </c>
      <c r="B645" s="21" t="s">
        <v>1338</v>
      </c>
      <c r="C645" s="21" t="s">
        <v>1381</v>
      </c>
      <c r="D645" s="21" t="s">
        <v>1382</v>
      </c>
      <c r="E645" s="21" t="s">
        <v>0</v>
      </c>
    </row>
    <row r="646" spans="1:5" x14ac:dyDescent="0.25">
      <c r="A646" s="21" t="s">
        <v>1574</v>
      </c>
      <c r="B646" s="21" t="s">
        <v>1338</v>
      </c>
      <c r="C646" s="21" t="s">
        <v>1383</v>
      </c>
      <c r="D646" s="21" t="s">
        <v>1384</v>
      </c>
      <c r="E646" s="21" t="s">
        <v>0</v>
      </c>
    </row>
    <row r="647" spans="1:5" x14ac:dyDescent="0.25">
      <c r="A647" s="21" t="s">
        <v>1575</v>
      </c>
      <c r="B647" s="21" t="s">
        <v>1385</v>
      </c>
      <c r="C647" s="21" t="s">
        <v>1386</v>
      </c>
      <c r="D647" s="21" t="s">
        <v>1387</v>
      </c>
      <c r="E647" s="21" t="s">
        <v>78</v>
      </c>
    </row>
    <row r="648" spans="1:5" x14ac:dyDescent="0.25">
      <c r="A648" s="21" t="s">
        <v>1575</v>
      </c>
      <c r="B648" s="21" t="s">
        <v>1385</v>
      </c>
      <c r="C648" s="21" t="s">
        <v>1388</v>
      </c>
      <c r="D648" s="21" t="s">
        <v>1389</v>
      </c>
      <c r="E648" s="21" t="s">
        <v>78</v>
      </c>
    </row>
    <row r="649" spans="1:5" x14ac:dyDescent="0.25">
      <c r="A649" s="21" t="s">
        <v>1575</v>
      </c>
      <c r="B649" s="21" t="s">
        <v>1385</v>
      </c>
      <c r="C649" s="21" t="s">
        <v>1390</v>
      </c>
      <c r="D649" s="21" t="s">
        <v>1391</v>
      </c>
      <c r="E649" s="21" t="s">
        <v>0</v>
      </c>
    </row>
    <row r="650" spans="1:5" x14ac:dyDescent="0.25">
      <c r="A650" s="21" t="s">
        <v>1575</v>
      </c>
      <c r="B650" s="21" t="s">
        <v>1385</v>
      </c>
      <c r="C650" s="21" t="s">
        <v>1392</v>
      </c>
      <c r="D650" s="21" t="s">
        <v>1393</v>
      </c>
      <c r="E650" s="21" t="s">
        <v>0</v>
      </c>
    </row>
    <row r="651" spans="1:5" x14ac:dyDescent="0.25">
      <c r="A651" s="21" t="s">
        <v>1575</v>
      </c>
      <c r="B651" s="21" t="s">
        <v>1385</v>
      </c>
      <c r="C651" s="21" t="s">
        <v>1394</v>
      </c>
      <c r="D651" s="21" t="s">
        <v>1395</v>
      </c>
      <c r="E651" s="21" t="s">
        <v>0</v>
      </c>
    </row>
    <row r="652" spans="1:5" x14ac:dyDescent="0.25">
      <c r="A652" s="21" t="s">
        <v>1575</v>
      </c>
      <c r="B652" s="21" t="s">
        <v>1385</v>
      </c>
      <c r="C652" s="21" t="s">
        <v>1396</v>
      </c>
      <c r="D652" s="21" t="s">
        <v>1397</v>
      </c>
      <c r="E652" s="21" t="s">
        <v>0</v>
      </c>
    </row>
    <row r="653" spans="1:5" x14ac:dyDescent="0.25">
      <c r="A653" s="21" t="s">
        <v>1575</v>
      </c>
      <c r="B653" s="21" t="s">
        <v>1385</v>
      </c>
      <c r="C653" s="21" t="s">
        <v>1398</v>
      </c>
      <c r="D653" s="21" t="s">
        <v>1399</v>
      </c>
      <c r="E653" s="21" t="s">
        <v>0</v>
      </c>
    </row>
    <row r="654" spans="1:5" x14ac:dyDescent="0.25">
      <c r="A654" s="21" t="s">
        <v>1575</v>
      </c>
      <c r="B654" s="21" t="s">
        <v>1385</v>
      </c>
      <c r="C654" s="21" t="s">
        <v>1400</v>
      </c>
      <c r="D654" s="21" t="s">
        <v>1401</v>
      </c>
      <c r="E654" s="21" t="s">
        <v>0</v>
      </c>
    </row>
    <row r="655" spans="1:5" x14ac:dyDescent="0.25">
      <c r="A655" s="21" t="s">
        <v>1575</v>
      </c>
      <c r="B655" s="21" t="s">
        <v>1385</v>
      </c>
      <c r="C655" s="21" t="s">
        <v>1402</v>
      </c>
      <c r="D655" s="21" t="s">
        <v>1403</v>
      </c>
      <c r="E655" s="21" t="s">
        <v>0</v>
      </c>
    </row>
    <row r="656" spans="1:5" x14ac:dyDescent="0.25">
      <c r="A656" s="21" t="s">
        <v>1575</v>
      </c>
      <c r="B656" s="21" t="s">
        <v>1385</v>
      </c>
      <c r="C656" s="21" t="s">
        <v>1404</v>
      </c>
      <c r="D656" s="21" t="s">
        <v>1405</v>
      </c>
      <c r="E656" s="21" t="s">
        <v>0</v>
      </c>
    </row>
    <row r="657" spans="1:5" x14ac:dyDescent="0.25">
      <c r="A657" s="21" t="s">
        <v>1575</v>
      </c>
      <c r="B657" s="21" t="s">
        <v>1385</v>
      </c>
      <c r="C657" s="21" t="s">
        <v>1406</v>
      </c>
      <c r="D657" s="21" t="s">
        <v>1407</v>
      </c>
      <c r="E657" s="21" t="s">
        <v>0</v>
      </c>
    </row>
    <row r="658" spans="1:5" x14ac:dyDescent="0.25">
      <c r="A658" s="21" t="s">
        <v>1575</v>
      </c>
      <c r="B658" s="21" t="s">
        <v>1385</v>
      </c>
      <c r="C658" s="21" t="s">
        <v>1408</v>
      </c>
      <c r="D658" s="21" t="s">
        <v>1409</v>
      </c>
      <c r="E658" s="21" t="s">
        <v>0</v>
      </c>
    </row>
    <row r="659" spans="1:5" x14ac:dyDescent="0.25">
      <c r="A659" s="21" t="s">
        <v>1575</v>
      </c>
      <c r="B659" s="21" t="s">
        <v>1385</v>
      </c>
      <c r="C659" s="21" t="s">
        <v>1410</v>
      </c>
      <c r="D659" s="21" t="s">
        <v>1411</v>
      </c>
      <c r="E659" s="21" t="s">
        <v>0</v>
      </c>
    </row>
    <row r="660" spans="1:5" x14ac:dyDescent="0.25">
      <c r="A660" s="21" t="s">
        <v>1575</v>
      </c>
      <c r="B660" s="21" t="s">
        <v>1385</v>
      </c>
      <c r="C660" s="21" t="s">
        <v>1412</v>
      </c>
      <c r="D660" s="21" t="s">
        <v>1413</v>
      </c>
      <c r="E660" s="21" t="s">
        <v>0</v>
      </c>
    </row>
    <row r="661" spans="1:5" x14ac:dyDescent="0.25">
      <c r="A661" s="21" t="s">
        <v>1575</v>
      </c>
      <c r="B661" s="21" t="s">
        <v>1385</v>
      </c>
      <c r="C661" s="21" t="s">
        <v>1414</v>
      </c>
      <c r="D661" s="21" t="s">
        <v>1415</v>
      </c>
      <c r="E661" s="21" t="s">
        <v>78</v>
      </c>
    </row>
    <row r="662" spans="1:5" x14ac:dyDescent="0.25">
      <c r="A662" s="21" t="s">
        <v>1575</v>
      </c>
      <c r="B662" s="21" t="s">
        <v>1385</v>
      </c>
      <c r="C662" s="21" t="s">
        <v>1416</v>
      </c>
      <c r="D662" s="21" t="s">
        <v>1417</v>
      </c>
      <c r="E662" s="21" t="s">
        <v>78</v>
      </c>
    </row>
    <row r="663" spans="1:5" x14ac:dyDescent="0.25">
      <c r="A663" s="21" t="s">
        <v>1575</v>
      </c>
      <c r="B663" s="21" t="s">
        <v>1385</v>
      </c>
      <c r="C663" s="21" t="s">
        <v>1418</v>
      </c>
      <c r="D663" s="21" t="s">
        <v>1419</v>
      </c>
      <c r="E663" s="21" t="s">
        <v>0</v>
      </c>
    </row>
    <row r="664" spans="1:5" x14ac:dyDescent="0.25">
      <c r="A664" s="21" t="s">
        <v>1575</v>
      </c>
      <c r="B664" s="21" t="s">
        <v>1385</v>
      </c>
      <c r="C664" s="21" t="s">
        <v>1420</v>
      </c>
      <c r="D664" s="21" t="s">
        <v>1421</v>
      </c>
      <c r="E664" s="21" t="s">
        <v>0</v>
      </c>
    </row>
    <row r="665" spans="1:5" x14ac:dyDescent="0.25">
      <c r="A665" s="21" t="s">
        <v>1575</v>
      </c>
      <c r="B665" s="21" t="s">
        <v>1385</v>
      </c>
      <c r="C665" s="21" t="s">
        <v>1422</v>
      </c>
      <c r="D665" s="21" t="s">
        <v>1423</v>
      </c>
      <c r="E665" s="21" t="s">
        <v>0</v>
      </c>
    </row>
    <row r="666" spans="1:5" x14ac:dyDescent="0.25">
      <c r="A666" s="21" t="s">
        <v>1575</v>
      </c>
      <c r="B666" s="21" t="s">
        <v>1385</v>
      </c>
      <c r="C666" s="21" t="s">
        <v>1424</v>
      </c>
      <c r="D666" s="21" t="s">
        <v>1425</v>
      </c>
      <c r="E666" s="21" t="s">
        <v>78</v>
      </c>
    </row>
    <row r="667" spans="1:5" x14ac:dyDescent="0.25">
      <c r="A667" s="21" t="s">
        <v>1575</v>
      </c>
      <c r="B667" s="21" t="s">
        <v>1385</v>
      </c>
      <c r="C667" s="21" t="s">
        <v>1426</v>
      </c>
      <c r="D667" s="21" t="s">
        <v>1427</v>
      </c>
      <c r="E667" s="21" t="s">
        <v>0</v>
      </c>
    </row>
    <row r="668" spans="1:5" x14ac:dyDescent="0.25">
      <c r="A668" s="21" t="s">
        <v>1575</v>
      </c>
      <c r="B668" s="21" t="s">
        <v>1385</v>
      </c>
      <c r="C668" s="21" t="s">
        <v>1428</v>
      </c>
      <c r="D668" s="21" t="s">
        <v>1429</v>
      </c>
      <c r="E668" s="21" t="s">
        <v>0</v>
      </c>
    </row>
    <row r="669" spans="1:5" x14ac:dyDescent="0.25">
      <c r="A669" s="21" t="s">
        <v>1575</v>
      </c>
      <c r="B669" s="21" t="s">
        <v>1385</v>
      </c>
      <c r="C669" s="21" t="s">
        <v>1430</v>
      </c>
      <c r="D669" s="21" t="s">
        <v>1431</v>
      </c>
      <c r="E669" s="21" t="s">
        <v>0</v>
      </c>
    </row>
    <row r="670" spans="1:5" x14ac:dyDescent="0.25">
      <c r="A670" s="21" t="s">
        <v>1575</v>
      </c>
      <c r="B670" s="21" t="s">
        <v>1385</v>
      </c>
      <c r="C670" s="21" t="s">
        <v>1432</v>
      </c>
      <c r="D670" s="21" t="s">
        <v>1433</v>
      </c>
      <c r="E670" s="21" t="s">
        <v>78</v>
      </c>
    </row>
    <row r="671" spans="1:5" x14ac:dyDescent="0.25">
      <c r="A671" s="21" t="s">
        <v>1575</v>
      </c>
      <c r="B671" s="21" t="s">
        <v>1385</v>
      </c>
      <c r="C671" s="21" t="s">
        <v>1434</v>
      </c>
      <c r="D671" s="21" t="s">
        <v>1435</v>
      </c>
      <c r="E671" s="21" t="s">
        <v>78</v>
      </c>
    </row>
    <row r="672" spans="1:5" x14ac:dyDescent="0.25">
      <c r="A672" s="21" t="s">
        <v>1575</v>
      </c>
      <c r="B672" s="21" t="s">
        <v>1385</v>
      </c>
      <c r="C672" s="21" t="s">
        <v>1436</v>
      </c>
      <c r="D672" s="21" t="s">
        <v>1437</v>
      </c>
      <c r="E672" s="21" t="s">
        <v>0</v>
      </c>
    </row>
    <row r="673" spans="1:5" x14ac:dyDescent="0.25">
      <c r="A673" s="21" t="s">
        <v>1575</v>
      </c>
      <c r="B673" s="21" t="s">
        <v>1385</v>
      </c>
      <c r="C673" s="21" t="s">
        <v>1438</v>
      </c>
      <c r="D673" s="21" t="s">
        <v>1439</v>
      </c>
      <c r="E673" s="21" t="s">
        <v>0</v>
      </c>
    </row>
    <row r="674" spans="1:5" x14ac:dyDescent="0.25">
      <c r="A674" s="21" t="s">
        <v>1576</v>
      </c>
      <c r="B674" s="21" t="s">
        <v>1440</v>
      </c>
      <c r="C674" s="21" t="s">
        <v>1441</v>
      </c>
      <c r="D674" s="21" t="s">
        <v>1442</v>
      </c>
      <c r="E674" s="21" t="s">
        <v>78</v>
      </c>
    </row>
    <row r="675" spans="1:5" x14ac:dyDescent="0.25">
      <c r="A675" s="21" t="s">
        <v>1576</v>
      </c>
      <c r="B675" s="21" t="s">
        <v>1440</v>
      </c>
      <c r="C675" s="21" t="s">
        <v>1443</v>
      </c>
      <c r="D675" s="21" t="s">
        <v>1444</v>
      </c>
      <c r="E675" s="21" t="s">
        <v>0</v>
      </c>
    </row>
    <row r="676" spans="1:5" x14ac:dyDescent="0.25">
      <c r="A676" s="21" t="s">
        <v>1576</v>
      </c>
      <c r="B676" s="21" t="s">
        <v>1440</v>
      </c>
      <c r="C676" s="21" t="s">
        <v>1445</v>
      </c>
      <c r="D676" s="21" t="s">
        <v>1446</v>
      </c>
      <c r="E676" s="21" t="s">
        <v>78</v>
      </c>
    </row>
    <row r="677" spans="1:5" x14ac:dyDescent="0.25">
      <c r="A677" s="21" t="s">
        <v>1576</v>
      </c>
      <c r="B677" s="21" t="s">
        <v>1440</v>
      </c>
      <c r="C677" s="21" t="s">
        <v>1447</v>
      </c>
      <c r="D677" s="21" t="s">
        <v>1448</v>
      </c>
      <c r="E677" s="21" t="s">
        <v>78</v>
      </c>
    </row>
    <row r="678" spans="1:5" x14ac:dyDescent="0.25">
      <c r="A678" s="21" t="s">
        <v>1576</v>
      </c>
      <c r="B678" s="21" t="s">
        <v>1440</v>
      </c>
      <c r="C678" s="21" t="s">
        <v>1449</v>
      </c>
      <c r="D678" s="21" t="s">
        <v>1450</v>
      </c>
      <c r="E678" s="21" t="s">
        <v>78</v>
      </c>
    </row>
    <row r="679" spans="1:5" x14ac:dyDescent="0.25">
      <c r="A679" s="21" t="s">
        <v>1576</v>
      </c>
      <c r="B679" s="21" t="s">
        <v>1440</v>
      </c>
      <c r="C679" s="21" t="s">
        <v>1451</v>
      </c>
      <c r="D679" s="21" t="s">
        <v>1452</v>
      </c>
      <c r="E679" s="21" t="s">
        <v>78</v>
      </c>
    </row>
    <row r="680" spans="1:5" x14ac:dyDescent="0.25">
      <c r="A680" s="21" t="s">
        <v>1576</v>
      </c>
      <c r="B680" s="21" t="s">
        <v>1440</v>
      </c>
      <c r="C680" s="21" t="s">
        <v>1453</v>
      </c>
      <c r="D680" s="21" t="s">
        <v>1454</v>
      </c>
      <c r="E680" s="21" t="s">
        <v>78</v>
      </c>
    </row>
    <row r="681" spans="1:5" x14ac:dyDescent="0.25">
      <c r="A681" s="21" t="s">
        <v>1576</v>
      </c>
      <c r="B681" s="21" t="s">
        <v>1440</v>
      </c>
      <c r="C681" s="21" t="s">
        <v>1455</v>
      </c>
      <c r="D681" s="21" t="s">
        <v>1456</v>
      </c>
      <c r="E681" s="21" t="s">
        <v>78</v>
      </c>
    </row>
    <row r="682" spans="1:5" x14ac:dyDescent="0.25">
      <c r="A682" s="21" t="s">
        <v>1576</v>
      </c>
      <c r="B682" s="21" t="s">
        <v>1440</v>
      </c>
      <c r="C682" s="21" t="s">
        <v>1457</v>
      </c>
      <c r="D682" s="21" t="s">
        <v>1458</v>
      </c>
      <c r="E682" s="21" t="s">
        <v>78</v>
      </c>
    </row>
    <row r="683" spans="1:5" x14ac:dyDescent="0.25">
      <c r="A683" s="21" t="s">
        <v>1576</v>
      </c>
      <c r="B683" s="21" t="s">
        <v>1440</v>
      </c>
      <c r="C683" s="21" t="s">
        <v>1459</v>
      </c>
      <c r="D683" s="21" t="s">
        <v>1460</v>
      </c>
      <c r="E683" s="21" t="s">
        <v>78</v>
      </c>
    </row>
    <row r="684" spans="1:5" x14ac:dyDescent="0.25">
      <c r="A684" s="21" t="s">
        <v>1576</v>
      </c>
      <c r="B684" s="21" t="s">
        <v>1440</v>
      </c>
      <c r="C684" s="21" t="s">
        <v>1461</v>
      </c>
      <c r="D684" s="21" t="s">
        <v>1462</v>
      </c>
      <c r="E684" s="21" t="s">
        <v>78</v>
      </c>
    </row>
    <row r="685" spans="1:5" x14ac:dyDescent="0.25">
      <c r="A685" s="21" t="s">
        <v>1576</v>
      </c>
      <c r="B685" s="21" t="s">
        <v>1440</v>
      </c>
      <c r="C685" s="21" t="s">
        <v>1463</v>
      </c>
      <c r="D685" s="21" t="s">
        <v>1464</v>
      </c>
      <c r="E685" s="21" t="s">
        <v>78</v>
      </c>
    </row>
    <row r="686" spans="1:5" x14ac:dyDescent="0.25">
      <c r="A686" s="21" t="s">
        <v>1576</v>
      </c>
      <c r="B686" s="21" t="s">
        <v>1440</v>
      </c>
      <c r="C686" s="21" t="s">
        <v>1465</v>
      </c>
      <c r="D686" s="21" t="s">
        <v>1466</v>
      </c>
      <c r="E686" s="21" t="s">
        <v>78</v>
      </c>
    </row>
    <row r="687" spans="1:5" x14ac:dyDescent="0.25">
      <c r="A687" s="21" t="s">
        <v>1576</v>
      </c>
      <c r="B687" s="21" t="s">
        <v>1440</v>
      </c>
      <c r="C687" s="21" t="s">
        <v>1467</v>
      </c>
      <c r="D687" s="21" t="s">
        <v>1468</v>
      </c>
      <c r="E687" s="21" t="s">
        <v>78</v>
      </c>
    </row>
    <row r="688" spans="1:5" x14ac:dyDescent="0.25">
      <c r="A688" s="21" t="s">
        <v>1576</v>
      </c>
      <c r="B688" s="21" t="s">
        <v>1440</v>
      </c>
      <c r="C688" s="21" t="s">
        <v>1469</v>
      </c>
      <c r="D688" s="21" t="s">
        <v>1470</v>
      </c>
      <c r="E688" s="21" t="s">
        <v>78</v>
      </c>
    </row>
    <row r="689" spans="1:5" x14ac:dyDescent="0.25">
      <c r="A689" s="21" t="s">
        <v>1576</v>
      </c>
      <c r="B689" s="21" t="s">
        <v>1440</v>
      </c>
      <c r="C689" s="21" t="s">
        <v>1471</v>
      </c>
      <c r="D689" s="21" t="s">
        <v>1472</v>
      </c>
      <c r="E689" s="21" t="s">
        <v>78</v>
      </c>
    </row>
    <row r="690" spans="1:5" x14ac:dyDescent="0.25">
      <c r="A690" s="21" t="s">
        <v>1576</v>
      </c>
      <c r="B690" s="21" t="s">
        <v>1440</v>
      </c>
      <c r="C690" s="21" t="s">
        <v>1473</v>
      </c>
      <c r="D690" s="21" t="s">
        <v>1474</v>
      </c>
      <c r="E690" s="21" t="s">
        <v>78</v>
      </c>
    </row>
    <row r="691" spans="1:5" x14ac:dyDescent="0.25">
      <c r="A691" s="21" t="s">
        <v>1576</v>
      </c>
      <c r="B691" s="21" t="s">
        <v>1440</v>
      </c>
      <c r="C691" s="21" t="s">
        <v>1475</v>
      </c>
      <c r="D691" s="21" t="s">
        <v>1476</v>
      </c>
      <c r="E691" s="21" t="s">
        <v>78</v>
      </c>
    </row>
    <row r="692" spans="1:5" x14ac:dyDescent="0.25">
      <c r="A692" s="21" t="s">
        <v>1576</v>
      </c>
      <c r="B692" s="21" t="s">
        <v>1440</v>
      </c>
      <c r="C692" s="21" t="s">
        <v>1477</v>
      </c>
      <c r="D692" s="21" t="s">
        <v>1478</v>
      </c>
      <c r="E692" s="21" t="s">
        <v>78</v>
      </c>
    </row>
    <row r="693" spans="1:5" x14ac:dyDescent="0.25">
      <c r="A693" s="21" t="s">
        <v>1576</v>
      </c>
      <c r="B693" s="21" t="s">
        <v>1440</v>
      </c>
      <c r="C693" s="21" t="s">
        <v>1479</v>
      </c>
      <c r="D693" s="21" t="s">
        <v>1480</v>
      </c>
      <c r="E693" s="21" t="s">
        <v>78</v>
      </c>
    </row>
    <row r="694" spans="1:5" x14ac:dyDescent="0.25">
      <c r="A694" s="21" t="s">
        <v>1576</v>
      </c>
      <c r="B694" s="21" t="s">
        <v>1440</v>
      </c>
      <c r="C694" s="21" t="s">
        <v>1481</v>
      </c>
      <c r="D694" s="21" t="s">
        <v>1482</v>
      </c>
      <c r="E694" s="21" t="s">
        <v>78</v>
      </c>
    </row>
    <row r="695" spans="1:5" x14ac:dyDescent="0.25">
      <c r="A695" s="21" t="s">
        <v>1576</v>
      </c>
      <c r="B695" s="21" t="s">
        <v>1440</v>
      </c>
      <c r="C695" s="21" t="s">
        <v>1483</v>
      </c>
      <c r="D695" s="21" t="s">
        <v>1484</v>
      </c>
      <c r="E695" s="21" t="s">
        <v>78</v>
      </c>
    </row>
    <row r="696" spans="1:5" x14ac:dyDescent="0.25">
      <c r="A696" s="21" t="s">
        <v>1576</v>
      </c>
      <c r="B696" s="21" t="s">
        <v>1440</v>
      </c>
      <c r="C696" s="21" t="s">
        <v>1485</v>
      </c>
      <c r="D696" s="21" t="s">
        <v>1486</v>
      </c>
      <c r="E696" s="21" t="s">
        <v>78</v>
      </c>
    </row>
    <row r="697" spans="1:5" x14ac:dyDescent="0.25">
      <c r="A697" s="21" t="s">
        <v>1576</v>
      </c>
      <c r="B697" s="21" t="s">
        <v>1440</v>
      </c>
      <c r="C697" s="21" t="s">
        <v>1487</v>
      </c>
      <c r="D697" s="21" t="s">
        <v>1488</v>
      </c>
      <c r="E697" s="21" t="s">
        <v>78</v>
      </c>
    </row>
    <row r="698" spans="1:5" x14ac:dyDescent="0.25">
      <c r="A698" s="21" t="s">
        <v>1576</v>
      </c>
      <c r="B698" s="21" t="s">
        <v>1440</v>
      </c>
      <c r="C698" s="21" t="s">
        <v>1489</v>
      </c>
      <c r="D698" s="21" t="s">
        <v>1490</v>
      </c>
      <c r="E698" s="21" t="s">
        <v>78</v>
      </c>
    </row>
    <row r="699" spans="1:5" x14ac:dyDescent="0.25">
      <c r="A699" s="21" t="s">
        <v>1576</v>
      </c>
      <c r="B699" s="21" t="s">
        <v>1440</v>
      </c>
      <c r="C699" s="21" t="s">
        <v>1491</v>
      </c>
      <c r="D699" s="21" t="s">
        <v>1492</v>
      </c>
      <c r="E699" s="21" t="s">
        <v>78</v>
      </c>
    </row>
    <row r="700" spans="1:5" x14ac:dyDescent="0.25">
      <c r="A700" s="21" t="s">
        <v>1576</v>
      </c>
      <c r="B700" s="21" t="s">
        <v>1440</v>
      </c>
      <c r="C700" s="21" t="s">
        <v>1493</v>
      </c>
      <c r="D700" s="21" t="s">
        <v>1494</v>
      </c>
      <c r="E700" s="21" t="s">
        <v>78</v>
      </c>
    </row>
    <row r="701" spans="1:5" x14ac:dyDescent="0.25">
      <c r="A701" s="21" t="s">
        <v>1585</v>
      </c>
      <c r="B701" s="21" t="s">
        <v>1495</v>
      </c>
      <c r="C701" s="21" t="s">
        <v>1496</v>
      </c>
      <c r="D701" s="21" t="s">
        <v>1497</v>
      </c>
      <c r="E701" s="21" t="s">
        <v>78</v>
      </c>
    </row>
    <row r="702" spans="1:5" x14ac:dyDescent="0.25">
      <c r="A702" s="21" t="s">
        <v>1585</v>
      </c>
      <c r="B702" s="21" t="s">
        <v>1495</v>
      </c>
      <c r="C702" s="21" t="s">
        <v>1498</v>
      </c>
      <c r="D702" s="21" t="s">
        <v>1499</v>
      </c>
      <c r="E702" s="21" t="s">
        <v>78</v>
      </c>
    </row>
    <row r="703" spans="1:5" x14ac:dyDescent="0.25">
      <c r="A703" s="21" t="s">
        <v>1585</v>
      </c>
      <c r="B703" s="21" t="s">
        <v>1495</v>
      </c>
      <c r="C703" s="21" t="s">
        <v>1500</v>
      </c>
      <c r="D703" s="21" t="s">
        <v>1501</v>
      </c>
      <c r="E703" s="21" t="s">
        <v>78</v>
      </c>
    </row>
    <row r="704" spans="1:5" x14ac:dyDescent="0.25">
      <c r="A704" s="21" t="s">
        <v>1585</v>
      </c>
      <c r="B704" s="21" t="s">
        <v>1495</v>
      </c>
      <c r="C704" s="21" t="s">
        <v>1502</v>
      </c>
      <c r="D704" s="21" t="s">
        <v>1503</v>
      </c>
      <c r="E704" s="21" t="s">
        <v>78</v>
      </c>
    </row>
    <row r="705" spans="1:5" x14ac:dyDescent="0.25">
      <c r="A705" s="21" t="s">
        <v>1585</v>
      </c>
      <c r="B705" s="21" t="s">
        <v>1495</v>
      </c>
      <c r="C705" s="21" t="s">
        <v>1504</v>
      </c>
      <c r="D705" s="21" t="s">
        <v>1505</v>
      </c>
      <c r="E705" s="21" t="s">
        <v>78</v>
      </c>
    </row>
    <row r="706" spans="1:5" x14ac:dyDescent="0.25">
      <c r="A706" s="21" t="s">
        <v>1585</v>
      </c>
      <c r="B706" s="21" t="s">
        <v>1495</v>
      </c>
      <c r="C706" s="21" t="s">
        <v>1506</v>
      </c>
      <c r="D706" s="21" t="s">
        <v>1507</v>
      </c>
      <c r="E706" s="21" t="s">
        <v>78</v>
      </c>
    </row>
    <row r="707" spans="1:5" x14ac:dyDescent="0.25">
      <c r="A707" s="21" t="s">
        <v>1585</v>
      </c>
      <c r="B707" s="21" t="s">
        <v>1495</v>
      </c>
      <c r="C707" s="21" t="s">
        <v>1508</v>
      </c>
      <c r="D707" s="21" t="s">
        <v>1509</v>
      </c>
      <c r="E707" s="21" t="s">
        <v>78</v>
      </c>
    </row>
    <row r="708" spans="1:5" x14ac:dyDescent="0.25">
      <c r="A708" s="21" t="s">
        <v>1585</v>
      </c>
      <c r="B708" s="21" t="s">
        <v>1495</v>
      </c>
      <c r="C708" s="21" t="s">
        <v>1510</v>
      </c>
      <c r="D708" s="21" t="s">
        <v>1511</v>
      </c>
      <c r="E708" s="21" t="s">
        <v>78</v>
      </c>
    </row>
    <row r="709" spans="1:5" x14ac:dyDescent="0.25">
      <c r="A709" s="21" t="s">
        <v>1585</v>
      </c>
      <c r="B709" s="21" t="s">
        <v>1495</v>
      </c>
      <c r="C709" s="21" t="s">
        <v>1512</v>
      </c>
      <c r="D709" s="21" t="s">
        <v>1513</v>
      </c>
      <c r="E709" s="21" t="s">
        <v>78</v>
      </c>
    </row>
    <row r="710" spans="1:5" x14ac:dyDescent="0.25">
      <c r="A710" s="21" t="s">
        <v>1585</v>
      </c>
      <c r="B710" s="21" t="s">
        <v>1495</v>
      </c>
      <c r="C710" s="21" t="s">
        <v>1514</v>
      </c>
      <c r="D710" s="21" t="s">
        <v>1515</v>
      </c>
      <c r="E710" s="21" t="s">
        <v>78</v>
      </c>
    </row>
    <row r="711" spans="1:5" x14ac:dyDescent="0.25">
      <c r="A711" s="21" t="s">
        <v>1585</v>
      </c>
      <c r="B711" s="21" t="s">
        <v>1495</v>
      </c>
      <c r="C711" s="21" t="s">
        <v>1516</v>
      </c>
      <c r="D711" s="21" t="s">
        <v>1517</v>
      </c>
      <c r="E711" s="21" t="s">
        <v>78</v>
      </c>
    </row>
    <row r="712" spans="1:5" x14ac:dyDescent="0.25">
      <c r="A712" s="21" t="s">
        <v>1585</v>
      </c>
      <c r="B712" s="21" t="s">
        <v>1495</v>
      </c>
      <c r="C712" s="21" t="s">
        <v>1518</v>
      </c>
      <c r="D712" s="21" t="s">
        <v>1519</v>
      </c>
      <c r="E712" s="21" t="s">
        <v>78</v>
      </c>
    </row>
    <row r="713" spans="1:5" x14ac:dyDescent="0.25">
      <c r="A713" s="21" t="s">
        <v>1585</v>
      </c>
      <c r="B713" s="21" t="s">
        <v>1495</v>
      </c>
      <c r="C713" s="21" t="s">
        <v>1520</v>
      </c>
      <c r="D713" s="21" t="s">
        <v>1521</v>
      </c>
      <c r="E713" s="21" t="s">
        <v>0</v>
      </c>
    </row>
    <row r="714" spans="1:5" x14ac:dyDescent="0.25">
      <c r="A714" s="21" t="s">
        <v>1585</v>
      </c>
      <c r="B714" s="21" t="s">
        <v>1495</v>
      </c>
      <c r="C714" s="21" t="s">
        <v>1522</v>
      </c>
      <c r="D714" s="21" t="s">
        <v>1523</v>
      </c>
      <c r="E714" s="21" t="s">
        <v>0</v>
      </c>
    </row>
    <row r="715" spans="1:5" x14ac:dyDescent="0.25">
      <c r="A715" s="21" t="s">
        <v>1585</v>
      </c>
      <c r="B715" s="21" t="s">
        <v>1495</v>
      </c>
      <c r="C715" s="21" t="s">
        <v>1524</v>
      </c>
      <c r="D715" s="21" t="s">
        <v>1525</v>
      </c>
      <c r="E715" s="21" t="s">
        <v>78</v>
      </c>
    </row>
    <row r="716" spans="1:5" x14ac:dyDescent="0.25">
      <c r="A716" s="21" t="s">
        <v>1585</v>
      </c>
      <c r="B716" s="21" t="s">
        <v>1495</v>
      </c>
      <c r="C716" s="21" t="s">
        <v>1526</v>
      </c>
      <c r="D716" s="21" t="s">
        <v>1527</v>
      </c>
      <c r="E716" s="21" t="s">
        <v>78</v>
      </c>
    </row>
    <row r="717" spans="1:5" x14ac:dyDescent="0.25">
      <c r="A717" s="21" t="s">
        <v>1585</v>
      </c>
      <c r="B717" s="21" t="s">
        <v>1495</v>
      </c>
      <c r="C717" s="21" t="s">
        <v>1528</v>
      </c>
      <c r="D717" s="21" t="s">
        <v>1529</v>
      </c>
      <c r="E717" s="21" t="s">
        <v>78</v>
      </c>
    </row>
    <row r="718" spans="1:5" x14ac:dyDescent="0.25">
      <c r="A718" s="21" t="s">
        <v>1585</v>
      </c>
      <c r="B718" s="21" t="s">
        <v>1495</v>
      </c>
      <c r="C718" s="21" t="s">
        <v>1530</v>
      </c>
      <c r="D718" s="21" t="s">
        <v>1531</v>
      </c>
      <c r="E718" s="21" t="s">
        <v>78</v>
      </c>
    </row>
    <row r="719" spans="1:5" x14ac:dyDescent="0.25">
      <c r="A719" s="21" t="s">
        <v>1585</v>
      </c>
      <c r="B719" s="21" t="s">
        <v>1495</v>
      </c>
      <c r="C719" s="21" t="s">
        <v>1532</v>
      </c>
      <c r="D719" s="21" t="s">
        <v>1533</v>
      </c>
      <c r="E719" s="21" t="s">
        <v>78</v>
      </c>
    </row>
    <row r="720" spans="1:5" x14ac:dyDescent="0.25">
      <c r="A720" s="21" t="s">
        <v>1585</v>
      </c>
      <c r="B720" s="21" t="s">
        <v>1495</v>
      </c>
      <c r="C720" s="21" t="s">
        <v>1534</v>
      </c>
      <c r="D720" s="21" t="s">
        <v>1535</v>
      </c>
      <c r="E720" s="21" t="s">
        <v>0</v>
      </c>
    </row>
    <row r="721" spans="1:5" x14ac:dyDescent="0.25">
      <c r="A721" s="21" t="s">
        <v>1585</v>
      </c>
      <c r="B721" s="21" t="s">
        <v>1495</v>
      </c>
      <c r="C721" s="21" t="s">
        <v>1536</v>
      </c>
      <c r="D721" s="21" t="s">
        <v>1537</v>
      </c>
      <c r="E721" s="21" t="s">
        <v>78</v>
      </c>
    </row>
    <row r="722" spans="1:5" x14ac:dyDescent="0.25">
      <c r="A722" s="21" t="s">
        <v>1585</v>
      </c>
      <c r="B722" s="21" t="s">
        <v>1495</v>
      </c>
      <c r="C722" s="21" t="s">
        <v>1538</v>
      </c>
      <c r="D722" s="21" t="s">
        <v>1539</v>
      </c>
      <c r="E722" s="21" t="s">
        <v>0</v>
      </c>
    </row>
    <row r="723" spans="1:5" x14ac:dyDescent="0.25">
      <c r="A723" s="21" t="s">
        <v>1585</v>
      </c>
      <c r="B723" s="21" t="s">
        <v>1495</v>
      </c>
      <c r="C723" s="21" t="s">
        <v>1540</v>
      </c>
      <c r="D723" s="21" t="s">
        <v>1541</v>
      </c>
      <c r="E723" s="21" t="s">
        <v>78</v>
      </c>
    </row>
    <row r="724" spans="1:5" x14ac:dyDescent="0.25">
      <c r="A724" s="21" t="s">
        <v>1585</v>
      </c>
      <c r="B724" s="21" t="s">
        <v>1495</v>
      </c>
      <c r="C724" s="21" t="s">
        <v>1542</v>
      </c>
      <c r="D724" s="21" t="s">
        <v>1543</v>
      </c>
      <c r="E724" s="21" t="s">
        <v>78</v>
      </c>
    </row>
    <row r="725" spans="1:5" x14ac:dyDescent="0.25">
      <c r="A725" s="21" t="s">
        <v>1585</v>
      </c>
      <c r="B725" s="21" t="s">
        <v>1495</v>
      </c>
      <c r="C725" s="21" t="s">
        <v>1544</v>
      </c>
      <c r="D725" s="21" t="s">
        <v>1545</v>
      </c>
      <c r="E725" s="21" t="s">
        <v>0</v>
      </c>
    </row>
    <row r="726" spans="1:5" x14ac:dyDescent="0.25">
      <c r="A726" s="21" t="s">
        <v>1585</v>
      </c>
      <c r="B726" s="21" t="s">
        <v>1495</v>
      </c>
      <c r="C726" s="21" t="s">
        <v>1546</v>
      </c>
      <c r="D726" s="21" t="s">
        <v>1547</v>
      </c>
      <c r="E726" s="21" t="s">
        <v>78</v>
      </c>
    </row>
    <row r="727" spans="1:5" x14ac:dyDescent="0.25">
      <c r="A727" s="21" t="s">
        <v>1585</v>
      </c>
      <c r="B727" s="21" t="s">
        <v>1495</v>
      </c>
      <c r="C727" s="21" t="s">
        <v>1548</v>
      </c>
      <c r="D727" s="21" t="s">
        <v>1549</v>
      </c>
      <c r="E727" s="21" t="s">
        <v>0</v>
      </c>
    </row>
    <row r="728" spans="1:5" x14ac:dyDescent="0.25">
      <c r="A728" s="21" t="s">
        <v>1585</v>
      </c>
      <c r="B728" s="21" t="s">
        <v>1495</v>
      </c>
      <c r="C728" s="21" t="s">
        <v>1550</v>
      </c>
      <c r="D728" s="21" t="s">
        <v>1551</v>
      </c>
      <c r="E728" s="21" t="s">
        <v>78</v>
      </c>
    </row>
  </sheetData>
  <sheetProtection algorithmName="SHA-512" hashValue="xhoE/XfAWsZ8ALs7Dot5GnO78HPXReN9n6x2FWqErb+JdDbTibUFr6/AdDx24hRcRxX/9tfq4i10xqJIdBsVnw==" saltValue="ALg33R/pfIfVNJ4UJDe5E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32"/>
  <sheetViews>
    <sheetView workbookViewId="0">
      <selection activeCell="R29" sqref="R29"/>
    </sheetView>
  </sheetViews>
  <sheetFormatPr defaultRowHeight="15" x14ac:dyDescent="0.25"/>
  <cols>
    <col min="2" max="2" width="15.85546875" customWidth="1"/>
    <col min="4" max="4" width="18.140625" customWidth="1"/>
    <col min="6" max="6" width="14.7109375" customWidth="1"/>
    <col min="8" max="8" width="13.85546875" customWidth="1"/>
    <col min="10" max="10" width="20.85546875" customWidth="1"/>
  </cols>
  <sheetData>
    <row r="3" spans="2:20" x14ac:dyDescent="0.25">
      <c r="B3" t="s">
        <v>2</v>
      </c>
      <c r="D3" t="s">
        <v>3</v>
      </c>
      <c r="F3" t="s">
        <v>6</v>
      </c>
      <c r="H3" t="s">
        <v>9</v>
      </c>
      <c r="J3" t="s">
        <v>10</v>
      </c>
      <c r="L3" t="s">
        <v>13</v>
      </c>
      <c r="N3" t="s">
        <v>55</v>
      </c>
      <c r="P3" t="s">
        <v>64</v>
      </c>
      <c r="T3" t="s">
        <v>1581</v>
      </c>
    </row>
    <row r="4" spans="2:20" x14ac:dyDescent="0.25">
      <c r="B4" t="s">
        <v>42</v>
      </c>
      <c r="D4" t="s">
        <v>5</v>
      </c>
      <c r="F4" s="1" t="s">
        <v>42</v>
      </c>
      <c r="H4" s="1" t="s">
        <v>42</v>
      </c>
      <c r="J4" s="12">
        <v>10</v>
      </c>
      <c r="L4" s="1" t="s">
        <v>5</v>
      </c>
      <c r="N4">
        <v>1</v>
      </c>
      <c r="P4" t="s">
        <v>5</v>
      </c>
      <c r="T4" t="s">
        <v>1552</v>
      </c>
    </row>
    <row r="5" spans="2:20" x14ac:dyDescent="0.25">
      <c r="B5" t="s">
        <v>48</v>
      </c>
      <c r="D5" s="1" t="s">
        <v>4</v>
      </c>
      <c r="F5" t="s">
        <v>7</v>
      </c>
      <c r="H5" s="1" t="s">
        <v>7</v>
      </c>
      <c r="J5" s="1" t="s">
        <v>11</v>
      </c>
      <c r="L5" t="s">
        <v>4</v>
      </c>
      <c r="N5">
        <v>2</v>
      </c>
      <c r="P5" t="s">
        <v>4</v>
      </c>
      <c r="T5" t="s">
        <v>1584</v>
      </c>
    </row>
    <row r="6" spans="2:20" x14ac:dyDescent="0.25">
      <c r="B6" t="s">
        <v>49</v>
      </c>
      <c r="F6" t="s">
        <v>52</v>
      </c>
      <c r="H6" s="1" t="s">
        <v>52</v>
      </c>
      <c r="J6" t="s">
        <v>12</v>
      </c>
      <c r="N6">
        <v>3</v>
      </c>
      <c r="T6" t="s">
        <v>1574</v>
      </c>
    </row>
    <row r="7" spans="2:20" x14ac:dyDescent="0.25">
      <c r="B7" t="s">
        <v>50</v>
      </c>
      <c r="N7">
        <v>4</v>
      </c>
      <c r="T7" t="s">
        <v>1575</v>
      </c>
    </row>
    <row r="8" spans="2:20" x14ac:dyDescent="0.25">
      <c r="B8" t="s">
        <v>51</v>
      </c>
      <c r="N8">
        <v>5</v>
      </c>
      <c r="T8" t="s">
        <v>1576</v>
      </c>
    </row>
    <row r="9" spans="2:20" x14ac:dyDescent="0.25">
      <c r="T9" t="s">
        <v>1585</v>
      </c>
    </row>
    <row r="10" spans="2:20" x14ac:dyDescent="0.25">
      <c r="T10" t="s">
        <v>1555</v>
      </c>
    </row>
    <row r="11" spans="2:20" x14ac:dyDescent="0.25">
      <c r="T11" t="s">
        <v>1556</v>
      </c>
    </row>
    <row r="12" spans="2:20" x14ac:dyDescent="0.25">
      <c r="T12" t="s">
        <v>1557</v>
      </c>
    </row>
    <row r="13" spans="2:20" x14ac:dyDescent="0.25">
      <c r="T13" t="s">
        <v>1558</v>
      </c>
    </row>
    <row r="14" spans="2:20" x14ac:dyDescent="0.25">
      <c r="T14" t="s">
        <v>1559</v>
      </c>
    </row>
    <row r="15" spans="2:20" x14ac:dyDescent="0.25">
      <c r="T15" t="s">
        <v>1582</v>
      </c>
    </row>
    <row r="16" spans="2:20" x14ac:dyDescent="0.25">
      <c r="T16" t="s">
        <v>1560</v>
      </c>
    </row>
    <row r="17" spans="20:20" x14ac:dyDescent="0.25">
      <c r="T17" t="s">
        <v>1561</v>
      </c>
    </row>
    <row r="18" spans="20:20" x14ac:dyDescent="0.25">
      <c r="T18" t="s">
        <v>1562</v>
      </c>
    </row>
    <row r="19" spans="20:20" x14ac:dyDescent="0.25">
      <c r="T19" t="s">
        <v>1563</v>
      </c>
    </row>
    <row r="20" spans="20:20" x14ac:dyDescent="0.25">
      <c r="T20" t="s">
        <v>1583</v>
      </c>
    </row>
    <row r="21" spans="20:20" x14ac:dyDescent="0.25">
      <c r="T21" t="s">
        <v>1564</v>
      </c>
    </row>
    <row r="22" spans="20:20" x14ac:dyDescent="0.25">
      <c r="T22" t="s">
        <v>1565</v>
      </c>
    </row>
    <row r="23" spans="20:20" x14ac:dyDescent="0.25">
      <c r="T23" t="s">
        <v>1566</v>
      </c>
    </row>
    <row r="24" spans="20:20" x14ac:dyDescent="0.25">
      <c r="T24" t="s">
        <v>1567</v>
      </c>
    </row>
    <row r="25" spans="20:20" x14ac:dyDescent="0.25">
      <c r="T25" t="s">
        <v>1568</v>
      </c>
    </row>
    <row r="26" spans="20:20" x14ac:dyDescent="0.25">
      <c r="T26" t="s">
        <v>1569</v>
      </c>
    </row>
    <row r="27" spans="20:20" x14ac:dyDescent="0.25">
      <c r="T27" t="s">
        <v>1570</v>
      </c>
    </row>
    <row r="28" spans="20:20" x14ac:dyDescent="0.25">
      <c r="T28" t="s">
        <v>1571</v>
      </c>
    </row>
    <row r="29" spans="20:20" x14ac:dyDescent="0.25">
      <c r="T29" t="s">
        <v>1553</v>
      </c>
    </row>
    <row r="30" spans="20:20" x14ac:dyDescent="0.25">
      <c r="T30" t="s">
        <v>1554</v>
      </c>
    </row>
    <row r="31" spans="20:20" x14ac:dyDescent="0.25">
      <c r="T31" t="s">
        <v>1572</v>
      </c>
    </row>
    <row r="32" spans="20:20" x14ac:dyDescent="0.25">
      <c r="T32" t="s">
        <v>1573</v>
      </c>
    </row>
  </sheetData>
  <sheetProtection algorithmName="SHA-512" hashValue="y7EQlpSk0bBUIePYw5WjmGDOtn8YO+XLPgUzB/0dL6Xzd5zusvjS4kxC5zZ0qu4vC9BTUxaO5hUGqsDywGpyTg==" saltValue="K2ucgmhkKiLz8U5MEHkoFw==" spinCount="100000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= Clasa</vt:lpstr>
      <vt:lpstr>baza</vt:lpstr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Gica Robertino</dc:creator>
  <cp:lastModifiedBy>Windows User</cp:lastModifiedBy>
  <cp:lastPrinted>2022-01-17T08:50:33Z</cp:lastPrinted>
  <dcterms:created xsi:type="dcterms:W3CDTF">2015-06-05T18:19:34Z</dcterms:created>
  <dcterms:modified xsi:type="dcterms:W3CDTF">2022-01-18T12:31:01Z</dcterms:modified>
</cp:coreProperties>
</file>